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35" windowWidth="14805" windowHeight="7980" tabRatio="905" activeTab="5"/>
  </bookViews>
  <sheets>
    <sheet name="Qin'an(I)" sheetId="4" r:id="rId1"/>
    <sheet name="Dahongpao A(II)" sheetId="5" r:id="rId2"/>
    <sheet name="Dahongpao B(III)" sheetId="7" r:id="rId3"/>
    <sheet name="Dahongpao C(IV)" sheetId="15" r:id="rId4"/>
    <sheet name="Meifengjiao(V)" sheetId="1" r:id="rId5"/>
    <sheet name="Shizitou(VI)" sheetId="6" r:id="rId6"/>
  </sheets>
  <externalReferences>
    <externalReference r:id="rId7"/>
  </externalReferences>
  <calcPr calcId="152511"/>
</workbook>
</file>

<file path=xl/calcChain.xml><?xml version="1.0" encoding="utf-8"?>
<calcChain xmlns="http://schemas.openxmlformats.org/spreadsheetml/2006/main">
  <c r="J4" i="6" l="1"/>
  <c r="J5" i="6"/>
  <c r="J6" i="6"/>
  <c r="J7" i="6"/>
  <c r="J8" i="6"/>
  <c r="J9" i="6"/>
  <c r="J10" i="6"/>
  <c r="J11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3" i="6"/>
  <c r="I4" i="6"/>
  <c r="I5" i="6"/>
  <c r="I6" i="6"/>
  <c r="I7" i="6"/>
  <c r="I8" i="6"/>
  <c r="I9" i="6"/>
  <c r="I10" i="6"/>
  <c r="I11" i="6"/>
  <c r="I12" i="6"/>
  <c r="J12" i="6" s="1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3" i="6"/>
  <c r="J45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K4" i="1"/>
  <c r="K12" i="1"/>
  <c r="K20" i="1"/>
  <c r="K28" i="1"/>
  <c r="K38" i="1"/>
  <c r="J3" i="1"/>
  <c r="I4" i="1"/>
  <c r="I5" i="1"/>
  <c r="I6" i="1"/>
  <c r="K6" i="1" s="1"/>
  <c r="I7" i="1"/>
  <c r="I8" i="1"/>
  <c r="K8" i="1" s="1"/>
  <c r="I9" i="1"/>
  <c r="I10" i="1"/>
  <c r="K10" i="1" s="1"/>
  <c r="I11" i="1"/>
  <c r="I12" i="1"/>
  <c r="I13" i="1"/>
  <c r="I14" i="1"/>
  <c r="K14" i="1" s="1"/>
  <c r="I15" i="1"/>
  <c r="I16" i="1"/>
  <c r="K16" i="1" s="1"/>
  <c r="I17" i="1"/>
  <c r="I18" i="1"/>
  <c r="K18" i="1" s="1"/>
  <c r="I19" i="1"/>
  <c r="I20" i="1"/>
  <c r="I21" i="1"/>
  <c r="I22" i="1"/>
  <c r="K22" i="1" s="1"/>
  <c r="I23" i="1"/>
  <c r="I24" i="1"/>
  <c r="K24" i="1" s="1"/>
  <c r="I25" i="1"/>
  <c r="I26" i="1"/>
  <c r="K26" i="1" s="1"/>
  <c r="I27" i="1"/>
  <c r="I28" i="1"/>
  <c r="I29" i="1"/>
  <c r="I30" i="1"/>
  <c r="K30" i="1" s="1"/>
  <c r="I31" i="1"/>
  <c r="I32" i="1"/>
  <c r="K32" i="1" s="1"/>
  <c r="I33" i="1"/>
  <c r="I34" i="1"/>
  <c r="K34" i="1" s="1"/>
  <c r="I35" i="1"/>
  <c r="I36" i="1"/>
  <c r="K36" i="1" s="1"/>
  <c r="I37" i="1"/>
  <c r="I38" i="1"/>
  <c r="I39" i="1"/>
  <c r="I40" i="1"/>
  <c r="K40" i="1" s="1"/>
  <c r="I41" i="1"/>
  <c r="I42" i="1"/>
  <c r="K42" i="1" s="1"/>
  <c r="I43" i="1"/>
  <c r="I44" i="1"/>
  <c r="K44" i="1" s="1"/>
  <c r="I45" i="1"/>
  <c r="I3" i="1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3" i="15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3" i="15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3" i="7"/>
  <c r="I4" i="7"/>
  <c r="K4" i="7" s="1"/>
  <c r="I5" i="7"/>
  <c r="I6" i="7"/>
  <c r="K6" i="7" s="1"/>
  <c r="I7" i="7"/>
  <c r="I8" i="7"/>
  <c r="K8" i="7" s="1"/>
  <c r="I9" i="7"/>
  <c r="I10" i="7"/>
  <c r="K10" i="7" s="1"/>
  <c r="I11" i="7"/>
  <c r="I12" i="7"/>
  <c r="K12" i="7" s="1"/>
  <c r="I13" i="7"/>
  <c r="I14" i="7"/>
  <c r="K14" i="7" s="1"/>
  <c r="I15" i="7"/>
  <c r="I16" i="7"/>
  <c r="K16" i="7" s="1"/>
  <c r="I17" i="7"/>
  <c r="I18" i="7"/>
  <c r="K18" i="7" s="1"/>
  <c r="I19" i="7"/>
  <c r="I20" i="7"/>
  <c r="K20" i="7" s="1"/>
  <c r="I21" i="7"/>
  <c r="I22" i="7"/>
  <c r="K22" i="7" s="1"/>
  <c r="I23" i="7"/>
  <c r="I24" i="7"/>
  <c r="K24" i="7" s="1"/>
  <c r="I25" i="7"/>
  <c r="I26" i="7"/>
  <c r="K26" i="7" s="1"/>
  <c r="I27" i="7"/>
  <c r="I28" i="7"/>
  <c r="K28" i="7" s="1"/>
  <c r="I29" i="7"/>
  <c r="I30" i="7"/>
  <c r="K30" i="7" s="1"/>
  <c r="I31" i="7"/>
  <c r="I32" i="7"/>
  <c r="K32" i="7" s="1"/>
  <c r="I33" i="7"/>
  <c r="I34" i="7"/>
  <c r="K34" i="7" s="1"/>
  <c r="I35" i="7"/>
  <c r="I36" i="7"/>
  <c r="K36" i="7" s="1"/>
  <c r="I37" i="7"/>
  <c r="I38" i="7"/>
  <c r="K38" i="7" s="1"/>
  <c r="I39" i="7"/>
  <c r="I40" i="7"/>
  <c r="K40" i="7" s="1"/>
  <c r="I41" i="7"/>
  <c r="I42" i="7"/>
  <c r="K42" i="7" s="1"/>
  <c r="I43" i="7"/>
  <c r="I44" i="7"/>
  <c r="K44" i="7" s="1"/>
  <c r="I45" i="7"/>
  <c r="I46" i="7"/>
  <c r="K46" i="7" s="1"/>
  <c r="I47" i="7"/>
  <c r="I48" i="7"/>
  <c r="K48" i="7" s="1"/>
  <c r="I49" i="7"/>
  <c r="I50" i="7"/>
  <c r="K50" i="7" s="1"/>
  <c r="I51" i="7"/>
  <c r="I52" i="7"/>
  <c r="K52" i="7" s="1"/>
  <c r="I53" i="7"/>
  <c r="I54" i="7"/>
  <c r="K54" i="7" s="1"/>
  <c r="I55" i="7"/>
  <c r="I56" i="7"/>
  <c r="K56" i="7" s="1"/>
  <c r="I57" i="7"/>
  <c r="I58" i="7"/>
  <c r="K58" i="7" s="1"/>
  <c r="I59" i="7"/>
  <c r="I60" i="7"/>
  <c r="K60" i="7" s="1"/>
  <c r="I61" i="7"/>
  <c r="I62" i="7"/>
  <c r="K62" i="7" s="1"/>
  <c r="I63" i="7"/>
  <c r="I64" i="7"/>
  <c r="K64" i="7" s="1"/>
  <c r="I3" i="7"/>
  <c r="K3" i="5"/>
  <c r="K43" i="1" l="1"/>
  <c r="K41" i="1"/>
  <c r="K39" i="1"/>
  <c r="K37" i="1"/>
  <c r="K35" i="1"/>
  <c r="K33" i="1"/>
  <c r="K31" i="1"/>
  <c r="K29" i="1"/>
  <c r="K27" i="1"/>
  <c r="K25" i="1"/>
  <c r="K23" i="1"/>
  <c r="K21" i="1"/>
  <c r="K19" i="1"/>
  <c r="K17" i="1"/>
  <c r="K15" i="1"/>
  <c r="K13" i="1"/>
  <c r="K11" i="1"/>
  <c r="K9" i="1"/>
  <c r="K7" i="1"/>
  <c r="K5" i="1"/>
  <c r="K45" i="1"/>
  <c r="K63" i="7"/>
  <c r="K61" i="7"/>
  <c r="K59" i="7"/>
  <c r="K57" i="7"/>
  <c r="K55" i="7"/>
  <c r="K53" i="7"/>
  <c r="K51" i="7"/>
  <c r="K49" i="7"/>
  <c r="K47" i="7"/>
  <c r="K45" i="7"/>
  <c r="K43" i="7"/>
  <c r="K41" i="7"/>
  <c r="K39" i="7"/>
  <c r="K37" i="7"/>
  <c r="K35" i="7"/>
  <c r="K33" i="7"/>
  <c r="K31" i="7"/>
  <c r="K29" i="7"/>
  <c r="K27" i="7"/>
  <c r="K25" i="7"/>
  <c r="K23" i="7"/>
  <c r="K21" i="7"/>
  <c r="K19" i="7"/>
  <c r="K17" i="7"/>
  <c r="K15" i="7"/>
  <c r="K13" i="7"/>
  <c r="K11" i="7"/>
  <c r="K9" i="7"/>
  <c r="K7" i="7"/>
  <c r="K5" i="7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3" i="5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3" i="4"/>
  <c r="I4" i="4" l="1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3" i="4"/>
  <c r="K3" i="4" s="1"/>
  <c r="K51" i="5" l="1"/>
  <c r="K49" i="5"/>
  <c r="K53" i="5"/>
  <c r="K52" i="5"/>
  <c r="K55" i="5" l="1"/>
  <c r="K50" i="5"/>
  <c r="K54" i="5"/>
  <c r="K3" i="6" l="1"/>
  <c r="K38" i="6"/>
  <c r="K30" i="6"/>
  <c r="K18" i="6"/>
  <c r="K40" i="6"/>
  <c r="K36" i="6"/>
  <c r="K24" i="6"/>
  <c r="K14" i="6"/>
  <c r="K31" i="6"/>
  <c r="K15" i="6"/>
  <c r="K33" i="6"/>
  <c r="K27" i="6"/>
  <c r="K13" i="6"/>
  <c r="K46" i="6"/>
  <c r="K8" i="6"/>
  <c r="K4" i="6"/>
  <c r="K41" i="6"/>
  <c r="K39" i="6"/>
  <c r="K37" i="6"/>
  <c r="K34" i="6"/>
  <c r="K32" i="6"/>
  <c r="K29" i="6"/>
  <c r="K26" i="6"/>
  <c r="K22" i="6"/>
  <c r="K16" i="6"/>
  <c r="K54" i="6"/>
  <c r="K53" i="6"/>
  <c r="K48" i="6"/>
  <c r="K45" i="6"/>
  <c r="K43" i="6"/>
  <c r="K35" i="6"/>
  <c r="K28" i="6"/>
  <c r="K25" i="6"/>
  <c r="K21" i="6"/>
  <c r="K19" i="6"/>
  <c r="K17" i="6"/>
  <c r="K12" i="6"/>
  <c r="K11" i="6"/>
  <c r="K10" i="6"/>
  <c r="K9" i="6"/>
  <c r="K7" i="6"/>
  <c r="K6" i="6"/>
  <c r="K5" i="6"/>
  <c r="K52" i="6" l="1"/>
  <c r="K49" i="6"/>
  <c r="K51" i="6"/>
  <c r="K23" i="6"/>
  <c r="K44" i="6"/>
  <c r="K50" i="6"/>
  <c r="K20" i="6"/>
  <c r="K42" i="6"/>
  <c r="K47" i="6"/>
  <c r="K37" i="15"/>
  <c r="K12" i="15"/>
  <c r="K10" i="15"/>
  <c r="K8" i="15"/>
  <c r="K6" i="15"/>
  <c r="K4" i="15"/>
  <c r="K62" i="15"/>
  <c r="K60" i="15"/>
  <c r="K57" i="15"/>
  <c r="K55" i="15"/>
  <c r="K52" i="15"/>
  <c r="K43" i="15"/>
  <c r="K39" i="15"/>
  <c r="K35" i="15"/>
  <c r="K33" i="15"/>
  <c r="K31" i="15"/>
  <c r="K28" i="15"/>
  <c r="K26" i="15"/>
  <c r="K24" i="15"/>
  <c r="K3" i="15"/>
  <c r="K34" i="15"/>
  <c r="K32" i="15"/>
  <c r="K30" i="15"/>
  <c r="K61" i="15"/>
  <c r="K58" i="15"/>
  <c r="K56" i="15"/>
  <c r="K54" i="15"/>
  <c r="K51" i="15"/>
  <c r="K42" i="15"/>
  <c r="K38" i="15"/>
  <c r="K29" i="15"/>
  <c r="K27" i="15"/>
  <c r="K25" i="15"/>
  <c r="K66" i="15"/>
  <c r="K48" i="5"/>
  <c r="K24" i="5"/>
  <c r="K44" i="5"/>
  <c r="K22" i="5"/>
  <c r="K42" i="5"/>
  <c r="K43" i="5"/>
  <c r="K13" i="5"/>
  <c r="K5" i="5"/>
  <c r="K47" i="5"/>
  <c r="K25" i="5"/>
  <c r="K21" i="5"/>
  <c r="K15" i="5"/>
  <c r="K41" i="5"/>
  <c r="K30" i="5"/>
  <c r="K10" i="5"/>
  <c r="K37" i="5"/>
  <c r="K20" i="5"/>
  <c r="K18" i="5"/>
  <c r="K46" i="5"/>
  <c r="K11" i="5"/>
  <c r="K9" i="5"/>
  <c r="K6" i="5"/>
  <c r="K4" i="5"/>
  <c r="K17" i="5"/>
  <c r="K45" i="5"/>
  <c r="K40" i="5"/>
  <c r="K39" i="5"/>
  <c r="K65" i="15"/>
  <c r="K23" i="15"/>
  <c r="K3" i="7"/>
  <c r="K68" i="15"/>
  <c r="K67" i="15"/>
  <c r="K64" i="15"/>
  <c r="K63" i="15"/>
  <c r="K59" i="15"/>
  <c r="K53" i="15"/>
  <c r="K50" i="15"/>
  <c r="K49" i="15"/>
  <c r="K48" i="15"/>
  <c r="K47" i="15"/>
  <c r="K41" i="15"/>
  <c r="K40" i="15"/>
  <c r="K36" i="15"/>
  <c r="K21" i="15"/>
  <c r="K20" i="15"/>
  <c r="K18" i="15"/>
  <c r="K16" i="15"/>
  <c r="K17" i="15"/>
  <c r="K15" i="15"/>
  <c r="K13" i="15"/>
  <c r="K45" i="15" l="1"/>
  <c r="K46" i="15"/>
  <c r="K14" i="15"/>
  <c r="K22" i="15"/>
  <c r="K44" i="15"/>
  <c r="K5" i="15"/>
  <c r="K9" i="15"/>
  <c r="K11" i="15"/>
  <c r="K7" i="15"/>
  <c r="K7" i="5"/>
  <c r="K8" i="5"/>
  <c r="K16" i="5"/>
  <c r="K29" i="5"/>
  <c r="K14" i="5"/>
  <c r="K28" i="5"/>
  <c r="K19" i="5"/>
  <c r="K23" i="5"/>
  <c r="K27" i="5"/>
  <c r="K19" i="15"/>
  <c r="K34" i="5"/>
  <c r="K38" i="5"/>
  <c r="K33" i="5"/>
  <c r="K32" i="5"/>
  <c r="K36" i="5"/>
  <c r="K31" i="5"/>
  <c r="K35" i="5"/>
  <c r="K26" i="5"/>
  <c r="K12" i="5"/>
  <c r="K3" i="1" l="1"/>
</calcChain>
</file>

<file path=xl/sharedStrings.xml><?xml version="1.0" encoding="utf-8"?>
<sst xmlns="http://schemas.openxmlformats.org/spreadsheetml/2006/main" count="769" uniqueCount="292">
  <si>
    <t>1R-.alpha.-Pinene</t>
  </si>
  <si>
    <t>α-Phellandrene</t>
    <phoneticPr fontId="3" type="noConversion"/>
  </si>
  <si>
    <t>beta.-Myrcene</t>
  </si>
  <si>
    <t>beta.-Myrcene</t>
    <phoneticPr fontId="3" type="noConversion"/>
  </si>
  <si>
    <t>(+)-4-Carene</t>
    <phoneticPr fontId="3" type="noConversion"/>
  </si>
  <si>
    <t>β-Phellandrene</t>
    <phoneticPr fontId="3" type="noConversion"/>
  </si>
  <si>
    <t>Copaene</t>
  </si>
  <si>
    <t>beta.-Pinene</t>
  </si>
  <si>
    <t>alpha.-Terpinene</t>
  </si>
  <si>
    <t>α-Terpineol acetate</t>
    <phoneticPr fontId="3" type="noConversion"/>
  </si>
  <si>
    <t>Caryophyllene</t>
  </si>
  <si>
    <t>α-Caryophyllene</t>
    <phoneticPr fontId="3" type="noConversion"/>
  </si>
  <si>
    <t>α-Muurolene</t>
    <phoneticPr fontId="3" type="noConversion"/>
  </si>
  <si>
    <t>α-Farnesene</t>
    <phoneticPr fontId="3" type="noConversion"/>
  </si>
  <si>
    <t>delta.-Cadinene</t>
  </si>
  <si>
    <t>Camphene</t>
  </si>
  <si>
    <t>(+)-4-Carene</t>
  </si>
  <si>
    <t>Eucalyptol</t>
  </si>
  <si>
    <t>1-Octanol</t>
  </si>
  <si>
    <t>.alpha.-Phellandrene</t>
  </si>
  <si>
    <t>.beta.-Myrcene</t>
  </si>
  <si>
    <t>.beta.-Phellandrene</t>
  </si>
  <si>
    <t>Decanal</t>
  </si>
  <si>
    <t>1-Decanol</t>
  </si>
  <si>
    <t>.alpha.-Caryophyllene</t>
  </si>
  <si>
    <t>.alpha.-Muurolene</t>
  </si>
  <si>
    <t>.alpha.-Farnesene</t>
  </si>
  <si>
    <t>.tau.-Cadinol</t>
  </si>
  <si>
    <t>.alpha.-Cadinol</t>
  </si>
  <si>
    <t>Illudol</t>
  </si>
  <si>
    <t>D-Limonene</t>
  </si>
  <si>
    <t>1R-.alpha.-Pine</t>
  </si>
  <si>
    <t>Undecanal</t>
  </si>
  <si>
    <t>.alpha.-Caryoph</t>
  </si>
  <si>
    <t>.alpha.-Muurole</t>
  </si>
  <si>
    <t>.beta.-Phellandrene</t>
    <phoneticPr fontId="3" type="noConversion"/>
  </si>
  <si>
    <t>.alpha.-Phellandrene</t>
    <phoneticPr fontId="3" type="noConversion"/>
  </si>
  <si>
    <t>Caryophyllene oxide</t>
  </si>
  <si>
    <t>Farnesol acetate</t>
    <phoneticPr fontId="3" type="noConversion"/>
  </si>
  <si>
    <t>Bornyl acetate</t>
  </si>
  <si>
    <t>Myrtenyl acetate</t>
    <phoneticPr fontId="3" type="noConversion"/>
  </si>
  <si>
    <t>Selina-6-en-4-ol</t>
    <phoneticPr fontId="3" type="noConversion"/>
  </si>
  <si>
    <t>LTime</t>
  </si>
  <si>
    <t>F.Time</t>
  </si>
  <si>
    <t>R.Time</t>
  </si>
  <si>
    <t>l0.175</t>
  </si>
  <si>
    <t>l0.633</t>
  </si>
  <si>
    <t>15.90l</t>
  </si>
  <si>
    <t>l0.458</t>
    <phoneticPr fontId="3" type="noConversion"/>
  </si>
  <si>
    <t>l0.976</t>
    <phoneticPr fontId="3" type="noConversion"/>
  </si>
  <si>
    <t>l0.358</t>
    <phoneticPr fontId="3" type="noConversion"/>
  </si>
  <si>
    <t>l0.867</t>
    <phoneticPr fontId="3" type="noConversion"/>
  </si>
  <si>
    <t>Area</t>
    <phoneticPr fontId="3" type="noConversion"/>
  </si>
  <si>
    <t>alpha.-Thujene</t>
  </si>
  <si>
    <t>Cymene</t>
    <phoneticPr fontId="3" type="noConversion"/>
  </si>
  <si>
    <t>alpha.-Limonene</t>
    <phoneticPr fontId="3" type="noConversion"/>
  </si>
  <si>
    <t>beta.-trans-Ocimene</t>
  </si>
  <si>
    <t>beta.-cis-Ocimene</t>
    <phoneticPr fontId="3" type="noConversion"/>
  </si>
  <si>
    <t>γ-Terpinen</t>
    <phoneticPr fontId="3" type="noConversion"/>
  </si>
  <si>
    <t>cis-4-Thujanol</t>
    <phoneticPr fontId="3" type="noConversion"/>
  </si>
  <si>
    <t>Linalool</t>
    <phoneticPr fontId="3" type="noConversion"/>
  </si>
  <si>
    <t>cis-p-Menth-2-en-1-ol</t>
    <phoneticPr fontId="3" type="noConversion"/>
  </si>
  <si>
    <t>trans-p-Menth-2-en-1-ol</t>
    <phoneticPr fontId="3" type="noConversion"/>
  </si>
  <si>
    <t>alpha.-Terpieol</t>
  </si>
  <si>
    <t>trans-Piperitol</t>
    <phoneticPr fontId="3" type="noConversion"/>
  </si>
  <si>
    <t>Nerol acetate</t>
    <phoneticPr fontId="3" type="noConversion"/>
  </si>
  <si>
    <t>geraniol acetate</t>
    <phoneticPr fontId="3" type="noConversion"/>
  </si>
  <si>
    <t>beta.-trans-Ocimene</t>
    <phoneticPr fontId="3" type="noConversion"/>
  </si>
  <si>
    <t>gamma.-Terpinene</t>
    <phoneticPr fontId="3" type="noConversion"/>
  </si>
  <si>
    <t>beta.-Linalool</t>
    <phoneticPr fontId="3" type="noConversion"/>
  </si>
  <si>
    <t>(-)-Terpinen-4-ol</t>
    <phoneticPr fontId="3" type="noConversion"/>
  </si>
  <si>
    <t>Piperitone</t>
  </si>
  <si>
    <t>exo-2-Hydroxycineole acetate</t>
    <phoneticPr fontId="3" type="noConversion"/>
  </si>
  <si>
    <t>alpha.-Terpineol acetate</t>
    <phoneticPr fontId="3" type="noConversion"/>
  </si>
  <si>
    <t>Geraniol acetate</t>
    <phoneticPr fontId="3" type="noConversion"/>
  </si>
  <si>
    <t>Eudesma-4(14),11-diene</t>
    <phoneticPr fontId="3" type="noConversion"/>
  </si>
  <si>
    <t>gamma.-Cadinene</t>
    <phoneticPr fontId="3" type="noConversion"/>
  </si>
  <si>
    <t>alpha.-Thujene</t>
    <phoneticPr fontId="3" type="noConversion"/>
  </si>
  <si>
    <t>beta.-Pinene</t>
    <phoneticPr fontId="3" type="noConversion"/>
  </si>
  <si>
    <t>Sylvestrene</t>
    <phoneticPr fontId="3" type="noConversion"/>
  </si>
  <si>
    <t>beta.-cis-Ocimene</t>
    <phoneticPr fontId="3" type="noConversion"/>
  </si>
  <si>
    <t>gamma.-Terpinene</t>
    <phoneticPr fontId="3" type="noConversion"/>
  </si>
  <si>
    <t>beta.-Linalool</t>
    <phoneticPr fontId="3" type="noConversion"/>
  </si>
  <si>
    <t>(-)-4-Terpineol</t>
    <phoneticPr fontId="3" type="noConversion"/>
  </si>
  <si>
    <t>alpha.-Terpineol</t>
    <phoneticPr fontId="3" type="noConversion"/>
  </si>
  <si>
    <t>Piperitone</t>
    <phoneticPr fontId="3" type="noConversion"/>
  </si>
  <si>
    <t>.alpha.-Terpineol acetate</t>
    <phoneticPr fontId="3" type="noConversion"/>
  </si>
  <si>
    <t>Citronellol acetate</t>
  </si>
  <si>
    <t>b-Elemene</t>
    <phoneticPr fontId="3" type="noConversion"/>
  </si>
  <si>
    <t>delta.-Cadinene</t>
    <phoneticPr fontId="3" type="noConversion"/>
  </si>
  <si>
    <t>beta.-trans-Ocimene</t>
    <phoneticPr fontId="3" type="noConversion"/>
  </si>
  <si>
    <t>Citronellal</t>
    <phoneticPr fontId="3" type="noConversion"/>
  </si>
  <si>
    <t>1-Terpinen-4-ol</t>
    <phoneticPr fontId="3" type="noConversion"/>
  </si>
  <si>
    <t>Citronellol acetate</t>
    <phoneticPr fontId="3" type="noConversion"/>
  </si>
  <si>
    <t>Neryl acetate</t>
    <phoneticPr fontId="3" type="noConversion"/>
  </si>
  <si>
    <t>Elixene</t>
    <phoneticPr fontId="3" type="noConversion"/>
  </si>
  <si>
    <t>Hedycaryol</t>
    <phoneticPr fontId="3" type="noConversion"/>
  </si>
  <si>
    <t>Germacrene B</t>
    <phoneticPr fontId="3" type="noConversion"/>
  </si>
  <si>
    <t>Farnesol</t>
    <phoneticPr fontId="3" type="noConversion"/>
  </si>
  <si>
    <t>Farnesol acetate</t>
    <phoneticPr fontId="3" type="noConversion"/>
  </si>
  <si>
    <t>Cymene</t>
    <phoneticPr fontId="3" type="noConversion"/>
  </si>
  <si>
    <t>Sylvestrene</t>
    <phoneticPr fontId="3" type="noConversion"/>
  </si>
  <si>
    <t>cis-p-Menth-2-en-1-ol</t>
    <phoneticPr fontId="3" type="noConversion"/>
  </si>
  <si>
    <t>2,4,6-Octatriene</t>
    <phoneticPr fontId="3" type="noConversion"/>
  </si>
  <si>
    <t>trans-p-Menth-2-en-1-ol</t>
    <phoneticPr fontId="3" type="noConversion"/>
  </si>
  <si>
    <t>n-Octyl acetate</t>
  </si>
  <si>
    <t>Piperitone</t>
    <phoneticPr fontId="3" type="noConversion"/>
  </si>
  <si>
    <t>b-Elemene</t>
    <phoneticPr fontId="3" type="noConversion"/>
  </si>
  <si>
    <t>alpha.-Caryophyllene</t>
    <phoneticPr fontId="3" type="noConversion"/>
  </si>
  <si>
    <t>GermacreneD</t>
    <phoneticPr fontId="3" type="noConversion"/>
  </si>
  <si>
    <t>gamma.-Cadinene</t>
    <phoneticPr fontId="3" type="noConversion"/>
  </si>
  <si>
    <t>2,6-Dimethyl-2,4,6-octatriene</t>
  </si>
  <si>
    <t>2,6-Dimethyl-2,4,6-octatriene</t>
    <phoneticPr fontId="3" type="noConversion"/>
  </si>
  <si>
    <t>Octyl acetate</t>
  </si>
  <si>
    <t>Octyl acetate</t>
    <phoneticPr fontId="3" type="noConversion"/>
  </si>
  <si>
    <t>Germacrene D</t>
    <phoneticPr fontId="3" type="noConversion"/>
  </si>
  <si>
    <t>Elixene</t>
    <phoneticPr fontId="3" type="noConversion"/>
  </si>
  <si>
    <t>gamma.-Cadinene</t>
    <phoneticPr fontId="3" type="noConversion"/>
  </si>
  <si>
    <t>Cadinene</t>
    <phoneticPr fontId="3" type="noConversion"/>
  </si>
  <si>
    <t>cis-4-Thujanol</t>
    <phoneticPr fontId="3" type="noConversion"/>
  </si>
  <si>
    <t>Limonene epoxide</t>
  </si>
  <si>
    <t>Nerol acetate</t>
  </si>
  <si>
    <t>Geraniol acetate</t>
  </si>
  <si>
    <t>delta.-Cadinene</t>
    <phoneticPr fontId="3" type="noConversion"/>
  </si>
  <si>
    <t>Germacrene B</t>
    <phoneticPr fontId="3" type="noConversion"/>
  </si>
  <si>
    <t>cis-4-Thujanol</t>
  </si>
  <si>
    <t>C10H16</t>
  </si>
  <si>
    <t>C10H14</t>
  </si>
  <si>
    <t>C10H18O</t>
  </si>
  <si>
    <t>C10H16O2</t>
  </si>
  <si>
    <t>C14H24O2</t>
  </si>
  <si>
    <t>C12H20O2</t>
  </si>
  <si>
    <t>C15H24</t>
  </si>
  <si>
    <t>C15H26O</t>
  </si>
  <si>
    <t>C9H14O</t>
  </si>
  <si>
    <t>C10H20O2</t>
  </si>
  <si>
    <t>C10H16O</t>
  </si>
  <si>
    <t>C15H24O</t>
  </si>
  <si>
    <t>C10H20O</t>
  </si>
  <si>
    <t>C10H12O2</t>
  </si>
  <si>
    <t>C12H22O2</t>
  </si>
  <si>
    <t>C12H18O2</t>
  </si>
  <si>
    <t>C8H18O</t>
  </si>
  <si>
    <t>C12H20O3</t>
  </si>
  <si>
    <t>C10H12O</t>
  </si>
  <si>
    <t>C17H28O2</t>
  </si>
  <si>
    <t>Lilac aldehyde</t>
  </si>
  <si>
    <t>Terpinene 4-acetate</t>
    <phoneticPr fontId="3" type="noConversion"/>
  </si>
  <si>
    <t>exo-2-Hydroxycineole acetate</t>
  </si>
  <si>
    <t>C11H18O3</t>
  </si>
  <si>
    <t>Lilac alcohol formate</t>
    <phoneticPr fontId="3" type="noConversion"/>
  </si>
  <si>
    <t>b-Elemene</t>
    <phoneticPr fontId="3" type="noConversion"/>
  </si>
  <si>
    <t>gamma.-Cadinene</t>
    <phoneticPr fontId="3" type="noConversion"/>
  </si>
  <si>
    <t>Germacrene B</t>
    <phoneticPr fontId="3" type="noConversion"/>
  </si>
  <si>
    <t xml:space="preserve">Elixene </t>
  </si>
  <si>
    <t xml:space="preserve">tau.-Cadinol </t>
  </si>
  <si>
    <t>alpha.-Cadinol</t>
  </si>
  <si>
    <t xml:space="preserve">alpha.-Terpineol </t>
  </si>
  <si>
    <t>alpha.-Terpineol acetate</t>
  </si>
  <si>
    <t xml:space="preserve">Guaia-1(5),11-diene </t>
    <phoneticPr fontId="3" type="noConversion"/>
  </si>
  <si>
    <t xml:space="preserve">Borneol, acetate </t>
  </si>
  <si>
    <t xml:space="preserve">2,6-Dimethyl-2,4,6-octatriene </t>
  </si>
  <si>
    <t xml:space="preserve">trans-Piperitol </t>
  </si>
  <si>
    <t xml:space="preserve">Piperitone </t>
  </si>
  <si>
    <t xml:space="preserve">trans-Geraniol </t>
  </si>
  <si>
    <t xml:space="preserve">3-Isopropenyl-2-methylenecyclohexyl acetate </t>
  </si>
  <si>
    <t>Perillyl acetate</t>
  </si>
  <si>
    <t>C15H24O</t>
    <phoneticPr fontId="3" type="noConversion"/>
  </si>
  <si>
    <t>gamma.-Muurolene</t>
    <phoneticPr fontId="3" type="noConversion"/>
  </si>
  <si>
    <t xml:space="preserve">trans-Nerolidol </t>
    <phoneticPr fontId="3" type="noConversion"/>
  </si>
  <si>
    <t xml:space="preserve">Farnesol </t>
    <phoneticPr fontId="3" type="noConversion"/>
  </si>
  <si>
    <t xml:space="preserve">gamma.-Eudesmol </t>
  </si>
  <si>
    <t>BETA-Eudesmol</t>
    <phoneticPr fontId="3" type="noConversion"/>
  </si>
  <si>
    <t>DL-2,3-Dihydro-6-trans-farnesol</t>
  </si>
  <si>
    <t xml:space="preserve">gamma.-Terpinene </t>
  </si>
  <si>
    <t xml:space="preserve">cis-Piperitol </t>
  </si>
  <si>
    <t>Terpinene-4- acetate</t>
    <phoneticPr fontId="3" type="noConversion"/>
  </si>
  <si>
    <t xml:space="preserve">Citronellal </t>
  </si>
  <si>
    <t xml:space="preserve">Cryptone </t>
  </si>
  <si>
    <t xml:space="preserve">beta.-Citronellol </t>
  </si>
  <si>
    <t xml:space="preserve">Geraniol </t>
  </si>
  <si>
    <t>Cryptone</t>
    <phoneticPr fontId="3" type="noConversion"/>
  </si>
  <si>
    <t>2,6-Dimethyl-3,5,7-octatriene-2-ol</t>
  </si>
  <si>
    <t>eta.-Phenethyl acetate</t>
  </si>
  <si>
    <t xml:space="preserve">Terpinene 4-acetate </t>
    <phoneticPr fontId="3" type="noConversion"/>
  </si>
  <si>
    <t>Farnesol</t>
  </si>
  <si>
    <t>C12H20O</t>
    <phoneticPr fontId="3" type="noConversion"/>
  </si>
  <si>
    <t>C15H24</t>
    <phoneticPr fontId="3" type="noConversion"/>
  </si>
  <si>
    <t>C15H24</t>
    <phoneticPr fontId="3" type="noConversion"/>
  </si>
  <si>
    <t>C15H26O</t>
    <phoneticPr fontId="3" type="noConversion"/>
  </si>
  <si>
    <t>tau.-Cadinol</t>
    <phoneticPr fontId="3" type="noConversion"/>
  </si>
  <si>
    <t>C12H20O3</t>
    <phoneticPr fontId="3" type="noConversion"/>
  </si>
  <si>
    <t>C15H24</t>
    <phoneticPr fontId="3" type="noConversion"/>
  </si>
  <si>
    <t>C15H28O</t>
  </si>
  <si>
    <t>C17H28O2</t>
    <phoneticPr fontId="3" type="noConversion"/>
  </si>
  <si>
    <t>C9H16</t>
  </si>
  <si>
    <t>C10H22O</t>
  </si>
  <si>
    <t>C11H22O</t>
  </si>
  <si>
    <t>C17H28O2</t>
    <phoneticPr fontId="3" type="noConversion"/>
  </si>
  <si>
    <t>Linalyl butanoate</t>
    <phoneticPr fontId="3" type="noConversion"/>
  </si>
  <si>
    <t>Area</t>
    <phoneticPr fontId="3" type="noConversion"/>
  </si>
  <si>
    <t xml:space="preserve">alpha.-Phellandrene </t>
  </si>
  <si>
    <t>alpha.-Terpinene</t>
    <phoneticPr fontId="3" type="noConversion"/>
  </si>
  <si>
    <t>Cymene</t>
    <phoneticPr fontId="3" type="noConversion"/>
  </si>
  <si>
    <t>Limonene</t>
    <phoneticPr fontId="3" type="noConversion"/>
  </si>
  <si>
    <t>beta.-trans-Ocimene</t>
    <phoneticPr fontId="3" type="noConversion"/>
  </si>
  <si>
    <t>beta.-cis-Ocimene</t>
    <phoneticPr fontId="3" type="noConversion"/>
  </si>
  <si>
    <t>gamma.-Terpinene</t>
    <phoneticPr fontId="3" type="noConversion"/>
  </si>
  <si>
    <t>C8H18O</t>
    <phoneticPr fontId="3" type="noConversion"/>
  </si>
  <si>
    <t>beta.-Linalool</t>
    <phoneticPr fontId="3" type="noConversion"/>
  </si>
  <si>
    <t>C9H18O2</t>
    <phoneticPr fontId="3" type="noConversion"/>
  </si>
  <si>
    <t>Acetic acid, heptyl ester</t>
  </si>
  <si>
    <t>trans-p-Menth-2-en-1-ol</t>
    <phoneticPr fontId="3" type="noConversion"/>
  </si>
  <si>
    <t>2,4,6-Octatriene</t>
    <phoneticPr fontId="3" type="noConversion"/>
  </si>
  <si>
    <t>cis-p-Menth-2-en-1-ol</t>
    <phoneticPr fontId="3" type="noConversion"/>
  </si>
  <si>
    <t>(-)-Terpinen-4-ol</t>
    <phoneticPr fontId="3" type="noConversion"/>
  </si>
  <si>
    <t>Cryptone</t>
    <phoneticPr fontId="3" type="noConversion"/>
  </si>
  <si>
    <t>C10H14O</t>
  </si>
  <si>
    <t>p-Cymen-8-ol</t>
    <phoneticPr fontId="3" type="noConversion"/>
  </si>
  <si>
    <t>alpha.-Terpieol</t>
    <phoneticPr fontId="3" type="noConversion"/>
  </si>
  <si>
    <t>cis-Piperitol</t>
    <phoneticPr fontId="3" type="noConversion"/>
  </si>
  <si>
    <t>trans-Piperitol</t>
    <phoneticPr fontId="3" type="noConversion"/>
  </si>
  <si>
    <t>Acetic acid, octyl ester</t>
    <phoneticPr fontId="3" type="noConversion"/>
  </si>
  <si>
    <t>p-Mentha-6,8-dien-2-ol</t>
  </si>
  <si>
    <t>C12H20O</t>
  </si>
  <si>
    <t>beta.-Citronellol</t>
    <phoneticPr fontId="3" type="noConversion"/>
  </si>
  <si>
    <t>Cumaldehyde</t>
    <phoneticPr fontId="3" type="noConversion"/>
  </si>
  <si>
    <t>Carvone</t>
  </si>
  <si>
    <t>Linalyl butyrate</t>
    <phoneticPr fontId="3" type="noConversion"/>
  </si>
  <si>
    <t>Phellandral</t>
    <phoneticPr fontId="3" type="noConversion"/>
  </si>
  <si>
    <t xml:space="preserve">Bornyl acetate </t>
  </si>
  <si>
    <t>1-Terpinen-4-ol acetate</t>
    <phoneticPr fontId="3" type="noConversion"/>
  </si>
  <si>
    <t>Terpineol acetate</t>
    <phoneticPr fontId="3" type="noConversion"/>
  </si>
  <si>
    <t>Citronellyl acetate</t>
    <phoneticPr fontId="3" type="noConversion"/>
  </si>
  <si>
    <t>α-Guaiene</t>
    <phoneticPr fontId="3" type="noConversion"/>
  </si>
  <si>
    <t>alpha.-Muurolene</t>
    <phoneticPr fontId="3" type="noConversion"/>
  </si>
  <si>
    <t>Elemol</t>
  </si>
  <si>
    <t>Spathulenol</t>
    <phoneticPr fontId="3" type="noConversion"/>
  </si>
  <si>
    <t>Cubenol</t>
  </si>
  <si>
    <t>alpha-Cadinol</t>
    <phoneticPr fontId="3" type="noConversion"/>
  </si>
  <si>
    <t>Total content(%)</t>
    <phoneticPr fontId="3" type="noConversion"/>
  </si>
  <si>
    <t>The total icon chromatogram (TIC) of Qin'an (I)</t>
    <phoneticPr fontId="3" type="noConversion"/>
  </si>
  <si>
    <t>The TIC of Meifengjiao (V)</t>
    <phoneticPr fontId="3" type="noConversion"/>
  </si>
  <si>
    <t>α-Terpinen</t>
    <phoneticPr fontId="3" type="noConversion"/>
  </si>
  <si>
    <t>gamma.-Terpinene</t>
    <phoneticPr fontId="3" type="noConversion"/>
  </si>
  <si>
    <t>α-Terpinen</t>
    <phoneticPr fontId="3" type="noConversion"/>
  </si>
  <si>
    <t>Germacrene D-4-ol</t>
    <phoneticPr fontId="3" type="noConversion"/>
  </si>
  <si>
    <t>Eucalyptol</t>
    <phoneticPr fontId="3" type="noConversion"/>
  </si>
  <si>
    <t>cis-Geraniol</t>
    <phoneticPr fontId="3" type="noConversion"/>
  </si>
  <si>
    <t>Nerol acetate</t>
    <phoneticPr fontId="3" type="noConversion"/>
  </si>
  <si>
    <t>Nerol acetate</t>
    <phoneticPr fontId="3" type="noConversion"/>
  </si>
  <si>
    <t>E-p-Menth-2-en-1-ol</t>
    <phoneticPr fontId="3" type="noConversion"/>
  </si>
  <si>
    <t>Z-p-Menth-2-en-1-ol</t>
    <phoneticPr fontId="3" type="noConversion"/>
  </si>
  <si>
    <t>Geraniol</t>
    <phoneticPr fontId="3" type="noConversion"/>
  </si>
  <si>
    <t>Caryophyllene</t>
    <phoneticPr fontId="3" type="noConversion"/>
  </si>
  <si>
    <t>Heptadecane</t>
  </si>
  <si>
    <t>3-Heptadecene, (Z)-</t>
  </si>
  <si>
    <t>C15H25</t>
    <phoneticPr fontId="3" type="noConversion"/>
  </si>
  <si>
    <t>C15H24</t>
    <phoneticPr fontId="3" type="noConversion"/>
  </si>
  <si>
    <t>C16H34</t>
  </si>
  <si>
    <t>C17H34</t>
  </si>
  <si>
    <t>Naphthalene, 1,2,4a,</t>
  </si>
  <si>
    <t>Elemene</t>
    <phoneticPr fontId="3" type="noConversion"/>
  </si>
  <si>
    <t>Elemene</t>
    <phoneticPr fontId="3" type="noConversion"/>
  </si>
  <si>
    <t>Area%(n=1)</t>
    <phoneticPr fontId="3" type="noConversion"/>
  </si>
  <si>
    <t>Area%(n=3)</t>
    <phoneticPr fontId="3" type="noConversion"/>
  </si>
  <si>
    <t>Area%(n=2)</t>
    <phoneticPr fontId="3" type="noConversion"/>
  </si>
  <si>
    <t>SD</t>
    <phoneticPr fontId="3" type="noConversion"/>
  </si>
  <si>
    <t>Germacrene D</t>
    <phoneticPr fontId="3" type="noConversion"/>
  </si>
  <si>
    <t>Germacrene D</t>
    <phoneticPr fontId="3" type="noConversion"/>
  </si>
  <si>
    <t>Germacrene D</t>
    <phoneticPr fontId="3" type="noConversion"/>
  </si>
  <si>
    <r>
      <t xml:space="preserve">The TIC of </t>
    </r>
    <r>
      <rPr>
        <b/>
        <sz val="11"/>
        <color theme="1"/>
        <rFont val="Times New Roman"/>
        <family val="1"/>
      </rPr>
      <t>Dahongpao A (II)</t>
    </r>
    <phoneticPr fontId="3" type="noConversion"/>
  </si>
  <si>
    <t>Mean</t>
    <phoneticPr fontId="3" type="noConversion"/>
  </si>
  <si>
    <t>Mean±SD</t>
    <phoneticPr fontId="3" type="noConversion"/>
  </si>
  <si>
    <t xml:space="preserve">Geraniol </t>
    <phoneticPr fontId="3" type="noConversion"/>
  </si>
  <si>
    <t>MW</t>
    <phoneticPr fontId="3" type="noConversion"/>
  </si>
  <si>
    <t>Name</t>
    <phoneticPr fontId="3" type="noConversion"/>
  </si>
  <si>
    <t>α-Terpineol</t>
    <phoneticPr fontId="3" type="noConversion"/>
  </si>
  <si>
    <r>
      <t xml:space="preserve">Compounds of volatile components from </t>
    </r>
    <r>
      <rPr>
        <b/>
        <sz val="18"/>
        <color theme="1"/>
        <rFont val="Times New Roman"/>
        <family val="1"/>
      </rPr>
      <t>Qin'an (I)</t>
    </r>
    <phoneticPr fontId="3" type="noConversion"/>
  </si>
  <si>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 xml:space="preserve">-)-Terpinen-4-ol </t>
    </r>
    <phoneticPr fontId="3" type="noConversion"/>
  </si>
  <si>
    <t>Peak NO.</t>
  </si>
  <si>
    <t>Peak NO.</t>
    <phoneticPr fontId="3" type="noConversion"/>
  </si>
  <si>
    <r>
      <t xml:space="preserve">Compounds of volatile components from  </t>
    </r>
    <r>
      <rPr>
        <b/>
        <sz val="18"/>
        <color theme="1"/>
        <rFont val="Times New Roman"/>
        <family val="1"/>
      </rPr>
      <t>Dahongpao A (II)</t>
    </r>
    <phoneticPr fontId="3" type="noConversion"/>
  </si>
  <si>
    <r>
      <t xml:space="preserve">Compounds of volatile components from </t>
    </r>
    <r>
      <rPr>
        <b/>
        <sz val="18"/>
        <color theme="1"/>
        <rFont val="Times New Roman"/>
        <family val="1"/>
      </rPr>
      <t>Dahongpao B (III)</t>
    </r>
    <phoneticPr fontId="3" type="noConversion"/>
  </si>
  <si>
    <r>
      <t xml:space="preserve">The TIC of </t>
    </r>
    <r>
      <rPr>
        <b/>
        <sz val="10.5"/>
        <color theme="1"/>
        <rFont val="Times New Roman"/>
        <family val="1"/>
      </rPr>
      <t>Dahongpao B (III)</t>
    </r>
    <phoneticPr fontId="3" type="noConversion"/>
  </si>
  <si>
    <r>
      <t xml:space="preserve">Compounds of volatile components from </t>
    </r>
    <r>
      <rPr>
        <b/>
        <sz val="18"/>
        <color theme="1"/>
        <rFont val="Times New Roman"/>
        <family val="1"/>
      </rPr>
      <t>Dahongpao C (IV)</t>
    </r>
    <phoneticPr fontId="3" type="noConversion"/>
  </si>
  <si>
    <r>
      <t xml:space="preserve">The TIC of </t>
    </r>
    <r>
      <rPr>
        <b/>
        <sz val="11"/>
        <color theme="1"/>
        <rFont val="Times New Roman"/>
        <family val="1"/>
      </rPr>
      <t>Dahongpao C (IV)</t>
    </r>
    <phoneticPr fontId="3" type="noConversion"/>
  </si>
  <si>
    <r>
      <t xml:space="preserve">Compounds of volatile components from </t>
    </r>
    <r>
      <rPr>
        <b/>
        <sz val="18"/>
        <color theme="1"/>
        <rFont val="Times New Roman"/>
        <family val="1"/>
      </rPr>
      <t>Meifengjiao (V)</t>
    </r>
    <phoneticPr fontId="3" type="noConversion"/>
  </si>
  <si>
    <r>
      <t>exo-2-Hydroxycineole acetate</t>
    </r>
    <r>
      <rPr>
        <sz val="11"/>
        <color theme="1"/>
        <rFont val="宋体"/>
        <family val="3"/>
        <charset val="134"/>
      </rPr>
      <t/>
    </r>
    <phoneticPr fontId="3" type="noConversion"/>
  </si>
  <si>
    <r>
      <t xml:space="preserve">Compounds of volatile components from </t>
    </r>
    <r>
      <rPr>
        <b/>
        <sz val="18"/>
        <color theme="1"/>
        <rFont val="Times New Roman"/>
        <family val="1"/>
      </rPr>
      <t>Shizitou (VI)</t>
    </r>
    <phoneticPr fontId="3" type="noConversion"/>
  </si>
  <si>
    <r>
      <t xml:space="preserve">The TIC of </t>
    </r>
    <r>
      <rPr>
        <b/>
        <sz val="11"/>
        <color theme="1"/>
        <rFont val="Times New Roman"/>
        <family val="1"/>
      </rPr>
      <t>Shizitou (VI)</t>
    </r>
    <phoneticPr fontId="3" type="noConversion"/>
  </si>
  <si>
    <r>
      <t>α</t>
    </r>
    <r>
      <rPr>
        <sz val="10.5"/>
        <color theme="1"/>
        <rFont val="Times New Roman"/>
        <family val="1"/>
      </rPr>
      <t>-Terpinene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</si>
</sst>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 "/>
    <numFmt numFmtId="177" formatCode="0.00_ "/>
    <numFmt numFmtId="178" formatCode="0.00_);[Red]\(0.00\)"/>
    <numFmt numFmtId="179" formatCode="0.0000_);[Red]\(0.0000\)"/>
    <numFmt numFmtId="180" formatCode="0.000_);[Red]\(0.000\)"/>
  </numFmts>
  <fonts count="26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sz val="18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宋体"/>
      <family val="2"/>
      <scheme val="minor"/>
    </font>
    <font>
      <b/>
      <sz val="18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0.5"/>
      <color rgb="FF000000"/>
      <name val="Times New Roman"/>
      <family val="1"/>
    </font>
    <font>
      <b/>
      <sz val="10.5"/>
      <color rgb="FF000000"/>
      <name val="Times New Roman"/>
      <family val="1"/>
    </font>
    <font>
      <sz val="11"/>
      <color rgb="FFFF0000"/>
      <name val="宋体"/>
      <family val="2"/>
      <scheme val="minor"/>
    </font>
    <font>
      <sz val="10.5"/>
      <color rgb="FFFF0000"/>
      <name val="Times New Roman"/>
      <family val="1"/>
    </font>
    <font>
      <b/>
      <sz val="10.5"/>
      <color rgb="FFFF0000"/>
      <name val="Times New Roman"/>
      <family val="1"/>
    </font>
    <font>
      <b/>
      <sz val="10.5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2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1" fillId="0" borderId="0">
      <alignment vertical="center"/>
    </xf>
    <xf numFmtId="0" fontId="13" fillId="0" borderId="0"/>
    <xf numFmtId="0" fontId="1" fillId="0" borderId="0">
      <alignment vertical="center"/>
    </xf>
  </cellStyleXfs>
  <cellXfs count="82">
    <xf numFmtId="0" fontId="0" fillId="0" borderId="0" xfId="0"/>
    <xf numFmtId="0" fontId="6" fillId="0" borderId="0" xfId="0" applyFont="1" applyFill="1"/>
    <xf numFmtId="177" fontId="6" fillId="0" borderId="0" xfId="0" applyNumberFormat="1" applyFont="1" applyFill="1"/>
    <xf numFmtId="0" fontId="6" fillId="0" borderId="0" xfId="0" applyFont="1" applyFill="1" applyBorder="1"/>
    <xf numFmtId="0" fontId="8" fillId="0" borderId="0" xfId="0" applyFont="1" applyFill="1"/>
    <xf numFmtId="0" fontId="6" fillId="0" borderId="3" xfId="0" applyFont="1" applyFill="1" applyBorder="1"/>
    <xf numFmtId="0" fontId="9" fillId="0" borderId="0" xfId="0" applyFont="1" applyFill="1"/>
    <xf numFmtId="0" fontId="6" fillId="0" borderId="0" xfId="0" applyFont="1" applyFill="1" applyAlignment="1">
      <alignment horizontal="center"/>
    </xf>
    <xf numFmtId="0" fontId="0" fillId="0" borderId="0" xfId="0" applyFont="1" applyFill="1"/>
    <xf numFmtId="178" fontId="6" fillId="0" borderId="0" xfId="0" applyNumberFormat="1" applyFont="1" applyFill="1"/>
    <xf numFmtId="0" fontId="11" fillId="0" borderId="0" xfId="0" applyFont="1" applyFill="1"/>
    <xf numFmtId="0" fontId="0" fillId="0" borderId="0" xfId="0" applyFill="1"/>
    <xf numFmtId="177" fontId="0" fillId="0" borderId="0" xfId="0" applyNumberFormat="1" applyFill="1"/>
    <xf numFmtId="180" fontId="6" fillId="0" borderId="2" xfId="0" applyNumberFormat="1" applyFont="1" applyFill="1" applyBorder="1"/>
    <xf numFmtId="176" fontId="0" fillId="0" borderId="0" xfId="0" applyNumberFormat="1" applyFill="1"/>
    <xf numFmtId="179" fontId="0" fillId="0" borderId="0" xfId="0" applyNumberFormat="1" applyFill="1"/>
    <xf numFmtId="180" fontId="6" fillId="0" borderId="0" xfId="0" applyNumberFormat="1" applyFont="1" applyFill="1"/>
    <xf numFmtId="178" fontId="6" fillId="0" borderId="2" xfId="0" applyNumberFormat="1" applyFont="1" applyFill="1" applyBorder="1"/>
    <xf numFmtId="178" fontId="0" fillId="0" borderId="0" xfId="0" applyNumberFormat="1" applyFill="1"/>
    <xf numFmtId="177" fontId="9" fillId="0" borderId="0" xfId="0" applyNumberFormat="1" applyFont="1" applyFill="1"/>
    <xf numFmtId="176" fontId="9" fillId="0" borderId="0" xfId="0" applyNumberFormat="1" applyFont="1" applyFill="1"/>
    <xf numFmtId="176" fontId="6" fillId="0" borderId="0" xfId="0" applyNumberFormat="1" applyFont="1" applyFill="1"/>
    <xf numFmtId="177" fontId="6" fillId="0" borderId="3" xfId="0" applyNumberFormat="1" applyFont="1" applyFill="1" applyBorder="1"/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177" fontId="18" fillId="0" borderId="0" xfId="0" applyNumberFormat="1" applyFont="1" applyFill="1"/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6" fillId="0" borderId="0" xfId="0" applyNumberFormat="1" applyFont="1" applyFill="1"/>
    <xf numFmtId="0" fontId="18" fillId="0" borderId="0" xfId="0" applyFont="1" applyFill="1"/>
    <xf numFmtId="0" fontId="0" fillId="0" borderId="0" xfId="0" applyFont="1" applyFill="1" applyAlignment="1">
      <alignment horizontal="center"/>
    </xf>
    <xf numFmtId="0" fontId="6" fillId="0" borderId="2" xfId="0" applyFont="1" applyFill="1" applyBorder="1"/>
    <xf numFmtId="177" fontId="0" fillId="0" borderId="0" xfId="0" applyNumberFormat="1" applyFont="1" applyFill="1"/>
    <xf numFmtId="176" fontId="6" fillId="0" borderId="1" xfId="0" applyNumberFormat="1" applyFont="1" applyFill="1" applyBorder="1"/>
    <xf numFmtId="0" fontId="6" fillId="0" borderId="1" xfId="0" applyFont="1" applyFill="1" applyBorder="1"/>
    <xf numFmtId="0" fontId="0" fillId="0" borderId="0" xfId="0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wrapText="1"/>
    </xf>
    <xf numFmtId="176" fontId="0" fillId="0" borderId="0" xfId="0" applyNumberFormat="1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12" fillId="0" borderId="0" xfId="0" applyFont="1" applyFill="1"/>
    <xf numFmtId="0" fontId="4" fillId="0" borderId="0" xfId="0" applyFont="1" applyFill="1"/>
    <xf numFmtId="0" fontId="0" fillId="0" borderId="0" xfId="0" applyFont="1" applyFill="1" applyAlignment="1">
      <alignment horizontal="right"/>
    </xf>
    <xf numFmtId="0" fontId="22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/>
    </xf>
    <xf numFmtId="176" fontId="6" fillId="0" borderId="3" xfId="0" applyNumberFormat="1" applyFont="1" applyFill="1" applyBorder="1" applyAlignment="1">
      <alignment horizontal="left"/>
    </xf>
    <xf numFmtId="177" fontId="6" fillId="0" borderId="3" xfId="0" applyNumberFormat="1" applyFont="1" applyFill="1" applyBorder="1" applyAlignment="1">
      <alignment horizontal="left"/>
    </xf>
    <xf numFmtId="180" fontId="6" fillId="0" borderId="2" xfId="0" applyNumberFormat="1" applyFont="1" applyFill="1" applyBorder="1" applyAlignment="1">
      <alignment horizontal="left"/>
    </xf>
    <xf numFmtId="178" fontId="6" fillId="0" borderId="2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177" fontId="6" fillId="0" borderId="0" xfId="0" applyNumberFormat="1" applyFont="1" applyFill="1" applyAlignment="1">
      <alignment horizontal="left"/>
    </xf>
    <xf numFmtId="178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180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left"/>
    </xf>
    <xf numFmtId="176" fontId="6" fillId="0" borderId="2" xfId="0" applyNumberFormat="1" applyFont="1" applyFill="1" applyBorder="1" applyAlignment="1">
      <alignment horizontal="left"/>
    </xf>
    <xf numFmtId="179" fontId="6" fillId="0" borderId="0" xfId="0" applyNumberFormat="1" applyFont="1" applyFill="1" applyAlignment="1">
      <alignment horizontal="left"/>
    </xf>
    <xf numFmtId="2" fontId="8" fillId="0" borderId="0" xfId="0" applyNumberFormat="1" applyFont="1" applyFill="1" applyAlignment="1">
      <alignment horizontal="left"/>
    </xf>
    <xf numFmtId="2" fontId="8" fillId="0" borderId="0" xfId="0" applyNumberFormat="1" applyFont="1" applyFill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176" fontId="6" fillId="0" borderId="3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left" vertical="center"/>
    </xf>
    <xf numFmtId="178" fontId="9" fillId="0" borderId="0" xfId="0" applyNumberFormat="1" applyFont="1" applyFill="1"/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</cellXfs>
  <cellStyles count="5">
    <cellStyle name="常规" xfId="0" builtinId="0"/>
    <cellStyle name="常规 2" xfId="1"/>
    <cellStyle name="常规 2 2" xfId="4"/>
    <cellStyle name="常规 3" xfId="3"/>
    <cellStyle name="常规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384712</xdr:colOff>
      <xdr:row>3</xdr:row>
      <xdr:rowOff>53075</xdr:rowOff>
    </xdr:from>
    <xdr:to>
      <xdr:col>26</xdr:col>
      <xdr:colOff>152895</xdr:colOff>
      <xdr:row>21</xdr:row>
      <xdr:rowOff>129275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5939" y="745802"/>
          <a:ext cx="9050729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293915</xdr:colOff>
      <xdr:row>5</xdr:row>
      <xdr:rowOff>74839</xdr:rowOff>
    </xdr:from>
    <xdr:to>
      <xdr:col>25</xdr:col>
      <xdr:colOff>236765</xdr:colOff>
      <xdr:row>22</xdr:row>
      <xdr:rowOff>53068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62015" y="1217839"/>
          <a:ext cx="9086850" cy="3216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34017</xdr:colOff>
      <xdr:row>2</xdr:row>
      <xdr:rowOff>102069</xdr:rowOff>
    </xdr:from>
    <xdr:to>
      <xdr:col>28</xdr:col>
      <xdr:colOff>588978</xdr:colOff>
      <xdr:row>20</xdr:row>
      <xdr:rowOff>102069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0446" y="605533"/>
          <a:ext cx="9399603" cy="342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432025</xdr:colOff>
      <xdr:row>3</xdr:row>
      <xdr:rowOff>40821</xdr:rowOff>
    </xdr:from>
    <xdr:to>
      <xdr:col>25</xdr:col>
      <xdr:colOff>574900</xdr:colOff>
      <xdr:row>20</xdr:row>
      <xdr:rowOff>117021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3632" y="748392"/>
          <a:ext cx="8416018" cy="3314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438150</xdr:colOff>
      <xdr:row>4</xdr:row>
      <xdr:rowOff>161925</xdr:rowOff>
    </xdr:from>
    <xdr:to>
      <xdr:col>23</xdr:col>
      <xdr:colOff>689162</xdr:colOff>
      <xdr:row>19</xdr:row>
      <xdr:rowOff>180975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028700"/>
          <a:ext cx="8267700" cy="2876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518679</xdr:colOff>
      <xdr:row>2</xdr:row>
      <xdr:rowOff>25112</xdr:rowOff>
    </xdr:from>
    <xdr:to>
      <xdr:col>27</xdr:col>
      <xdr:colOff>82261</xdr:colOff>
      <xdr:row>19</xdr:row>
      <xdr:rowOff>42430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0543" y="544657"/>
          <a:ext cx="9382991" cy="3255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hibidongfeng\&#23398;&#20064;-&#35199;&#21271;&#20892;&#26519;&#31185;&#25216;&#22823;&#23398;2014\&#23454;&#39564;C205\20141226&#33457;&#26898;&#25381;&#21457;&#27833;\&#33457;&#26898;&#25237;&#31295;&#26448;&#26009;20161124\&#33457;&#26898;&#25237;&#31295;&#26448;&#26009;20161226\Supporting%20Infor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in'an(I)"/>
      <sheetName val="Dahongpao A(II)"/>
      <sheetName val="Dahongpao B(III)"/>
      <sheetName val="Dahongpao C(IV)"/>
      <sheetName val="Meifengjiao(V)"/>
      <sheetName val="Shizitou(VI)"/>
      <sheetName val="Extraction yields"/>
      <sheetName val="Data of Fig. 3"/>
      <sheetName val="重要成分的对比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G4" t="str">
            <v>Extraction yields%</v>
          </cell>
        </row>
        <row r="5">
          <cell r="B5" t="str">
            <v>Qin'an</v>
          </cell>
          <cell r="G5">
            <v>1.78</v>
          </cell>
        </row>
        <row r="6">
          <cell r="B6" t="str">
            <v>Dahongpao A</v>
          </cell>
          <cell r="G6">
            <v>3.9160000000000004</v>
          </cell>
        </row>
        <row r="7">
          <cell r="B7" t="str">
            <v>Dahongpao B</v>
          </cell>
          <cell r="G7">
            <v>5.5180000000000007</v>
          </cell>
        </row>
        <row r="8">
          <cell r="B8" t="str">
            <v>Dahongpao C</v>
          </cell>
          <cell r="G8">
            <v>2.1360000000000001</v>
          </cell>
        </row>
        <row r="9">
          <cell r="B9" t="str">
            <v>Meifengjiao</v>
          </cell>
          <cell r="G9">
            <v>3.9160000000000004</v>
          </cell>
        </row>
        <row r="10">
          <cell r="B10" t="str">
            <v>Shizitou</v>
          </cell>
          <cell r="G10">
            <v>3.0259999999999998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A46" zoomScale="55" zoomScaleNormal="55" workbookViewId="0">
      <selection activeCell="O2" sqref="O2"/>
    </sheetView>
  </sheetViews>
  <sheetFormatPr defaultRowHeight="15" x14ac:dyDescent="0.25"/>
  <cols>
    <col min="1" max="4" width="9.125" style="53" bestFit="1" customWidth="1"/>
    <col min="5" max="5" width="10.5" style="53" bestFit="1" customWidth="1"/>
    <col min="6" max="6" width="12.125" style="54" customWidth="1"/>
    <col min="7" max="7" width="10.75" style="59" customWidth="1"/>
    <col min="8" max="8" width="10.5" style="59" customWidth="1"/>
    <col min="9" max="11" width="10.5" style="55" customWidth="1"/>
    <col min="12" max="12" width="11.625" style="53" customWidth="1"/>
    <col min="13" max="13" width="19.5" style="53" customWidth="1"/>
    <col min="14" max="14" width="9" style="53"/>
    <col min="15" max="15" width="10.5" style="53" bestFit="1" customWidth="1"/>
    <col min="16" max="16" width="9" style="53"/>
    <col min="17" max="17" width="10.5" style="53" bestFit="1" customWidth="1"/>
    <col min="18" max="18" width="9" style="53"/>
    <col min="19" max="19" width="19.125" style="53" customWidth="1"/>
    <col min="20" max="16384" width="9" style="53"/>
  </cols>
  <sheetData>
    <row r="1" spans="1:16" s="47" customFormat="1" ht="23.25" x14ac:dyDescent="0.35">
      <c r="A1" s="79" t="s">
        <v>278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6" ht="15.75" thickBot="1" x14ac:dyDescent="0.3">
      <c r="A2" s="48" t="s">
        <v>281</v>
      </c>
      <c r="B2" s="49" t="s">
        <v>44</v>
      </c>
      <c r="C2" s="49" t="s">
        <v>42</v>
      </c>
      <c r="D2" s="49" t="s">
        <v>43</v>
      </c>
      <c r="E2" s="48" t="s">
        <v>52</v>
      </c>
      <c r="F2" s="50" t="s">
        <v>264</v>
      </c>
      <c r="G2" s="51" t="s">
        <v>266</v>
      </c>
      <c r="H2" s="51" t="s">
        <v>265</v>
      </c>
      <c r="I2" s="52" t="s">
        <v>272</v>
      </c>
      <c r="J2" s="52" t="s">
        <v>267</v>
      </c>
      <c r="K2" s="52" t="s">
        <v>273</v>
      </c>
      <c r="L2" s="48" t="s">
        <v>275</v>
      </c>
      <c r="M2" s="48" t="s">
        <v>276</v>
      </c>
      <c r="O2" s="52" t="s">
        <v>272</v>
      </c>
    </row>
    <row r="3" spans="1:16" x14ac:dyDescent="0.25">
      <c r="A3" s="53">
        <v>2</v>
      </c>
      <c r="B3" s="53">
        <v>7.4880000000000004</v>
      </c>
      <c r="C3" s="53">
        <v>7.4420000000000002</v>
      </c>
      <c r="D3" s="53">
        <v>7.5419999999999998</v>
      </c>
      <c r="E3" s="53">
        <v>163515</v>
      </c>
      <c r="F3" s="54">
        <v>0.06</v>
      </c>
      <c r="G3" s="55">
        <v>0.06</v>
      </c>
      <c r="H3" s="55">
        <v>0.05</v>
      </c>
      <c r="I3" s="55">
        <f>AVERAGE(F3,G3,H3)</f>
        <v>5.6666666666666664E-2</v>
      </c>
      <c r="J3" s="55">
        <f>STDEV(F3,G3,H3)</f>
        <v>5.7735026918962545E-3</v>
      </c>
      <c r="K3" s="53" t="str">
        <f>CONCATENATE(TEXT(ROUND(I3,2),"0.00"),"±",TEXT(ROUND(J3,3),"0.00"))</f>
        <v>0.06±0.01</v>
      </c>
      <c r="L3" s="53" t="s">
        <v>126</v>
      </c>
      <c r="M3" s="53" t="s">
        <v>77</v>
      </c>
      <c r="O3" s="56">
        <v>5.6666666666666664E-2</v>
      </c>
      <c r="P3" s="53" t="s">
        <v>241</v>
      </c>
    </row>
    <row r="4" spans="1:16" x14ac:dyDescent="0.25">
      <c r="A4" s="53">
        <v>3</v>
      </c>
      <c r="B4" s="53">
        <v>7.718</v>
      </c>
      <c r="C4" s="53">
        <v>7.6420000000000003</v>
      </c>
      <c r="D4" s="53">
        <v>7.7919999999999998</v>
      </c>
      <c r="E4" s="53">
        <v>1001701</v>
      </c>
      <c r="F4" s="54">
        <v>0.34</v>
      </c>
      <c r="G4" s="55">
        <v>0.35</v>
      </c>
      <c r="H4" s="55">
        <v>0.33</v>
      </c>
      <c r="I4" s="55">
        <f t="shared" ref="I4:I57" si="0">AVERAGE(F4,G4,H4)</f>
        <v>0.34</v>
      </c>
      <c r="J4" s="55">
        <f t="shared" ref="J4:J57" si="1">STDEV(F4,G4,H4)</f>
        <v>9.9999999999999811E-3</v>
      </c>
      <c r="K4" s="53" t="str">
        <f t="shared" ref="K4:K57" si="2">CONCATENATE(TEXT(ROUND(I4,2),"0.00"),"±",TEXT(ROUND(J4,3),"0.00"))</f>
        <v>0.34±0.01</v>
      </c>
      <c r="L4" s="53" t="s">
        <v>126</v>
      </c>
      <c r="M4" s="53" t="s">
        <v>0</v>
      </c>
      <c r="O4" s="56">
        <v>0.34</v>
      </c>
    </row>
    <row r="5" spans="1:16" x14ac:dyDescent="0.25">
      <c r="A5" s="53">
        <v>4</v>
      </c>
      <c r="B5" s="53">
        <v>8.25</v>
      </c>
      <c r="C5" s="53">
        <v>8.1750000000000007</v>
      </c>
      <c r="D5" s="53">
        <v>8.3170000000000002</v>
      </c>
      <c r="E5" s="53">
        <v>40329</v>
      </c>
      <c r="F5" s="54">
        <v>0.01</v>
      </c>
      <c r="G5" s="55">
        <v>0.01</v>
      </c>
      <c r="H5" s="55">
        <v>0</v>
      </c>
      <c r="I5" s="55">
        <f t="shared" si="0"/>
        <v>6.6666666666666671E-3</v>
      </c>
      <c r="J5" s="55">
        <f t="shared" si="1"/>
        <v>5.773502691896258E-3</v>
      </c>
      <c r="K5" s="53" t="str">
        <f t="shared" si="2"/>
        <v>0.01±0.01</v>
      </c>
      <c r="L5" s="53" t="s">
        <v>126</v>
      </c>
      <c r="M5" s="53" t="s">
        <v>15</v>
      </c>
      <c r="O5" s="56">
        <v>6.6666666666666671E-3</v>
      </c>
    </row>
    <row r="6" spans="1:16" x14ac:dyDescent="0.25">
      <c r="A6" s="53">
        <v>5</v>
      </c>
      <c r="B6" s="53">
        <v>9.2070000000000007</v>
      </c>
      <c r="C6" s="53">
        <v>9.1329999999999991</v>
      </c>
      <c r="D6" s="53">
        <v>9.2669999999999995</v>
      </c>
      <c r="E6" s="53">
        <v>3603465</v>
      </c>
      <c r="F6" s="54">
        <v>1.23</v>
      </c>
      <c r="G6" s="55">
        <v>1.2</v>
      </c>
      <c r="H6" s="55">
        <v>1.24</v>
      </c>
      <c r="I6" s="55">
        <f t="shared" si="0"/>
        <v>1.2233333333333334</v>
      </c>
      <c r="J6" s="55">
        <f t="shared" si="1"/>
        <v>2.0816659994661344E-2</v>
      </c>
      <c r="K6" s="53" t="str">
        <f t="shared" si="2"/>
        <v>1.22±0.02</v>
      </c>
      <c r="L6" s="53" t="s">
        <v>126</v>
      </c>
      <c r="M6" s="53" t="s">
        <v>21</v>
      </c>
      <c r="O6" s="56">
        <v>1.2233333333333334</v>
      </c>
    </row>
    <row r="7" spans="1:16" x14ac:dyDescent="0.25">
      <c r="A7" s="53">
        <v>6</v>
      </c>
      <c r="B7" s="53">
        <v>9.3130000000000006</v>
      </c>
      <c r="C7" s="53">
        <v>9.2669999999999995</v>
      </c>
      <c r="D7" s="53">
        <v>9.4</v>
      </c>
      <c r="E7" s="53">
        <v>728454</v>
      </c>
      <c r="F7" s="54">
        <v>0.25</v>
      </c>
      <c r="G7" s="55">
        <v>0.24</v>
      </c>
      <c r="H7" s="55">
        <v>0.26</v>
      </c>
      <c r="I7" s="55">
        <f t="shared" si="0"/>
        <v>0.25</v>
      </c>
      <c r="J7" s="55">
        <f t="shared" si="1"/>
        <v>1.0000000000000009E-2</v>
      </c>
      <c r="K7" s="53" t="str">
        <f t="shared" si="2"/>
        <v>0.25±0.01</v>
      </c>
      <c r="L7" s="53" t="s">
        <v>126</v>
      </c>
      <c r="M7" s="53" t="s">
        <v>7</v>
      </c>
      <c r="O7" s="56">
        <v>0.25</v>
      </c>
    </row>
    <row r="8" spans="1:16" x14ac:dyDescent="0.25">
      <c r="A8" s="53">
        <v>7</v>
      </c>
      <c r="B8" s="53">
        <v>9.9580000000000002</v>
      </c>
      <c r="C8" s="53">
        <v>9.8420000000000005</v>
      </c>
      <c r="D8" s="53">
        <v>10.157999999999999</v>
      </c>
      <c r="E8" s="53">
        <v>44990944</v>
      </c>
      <c r="F8" s="54">
        <v>15.34</v>
      </c>
      <c r="G8" s="55">
        <v>15.36</v>
      </c>
      <c r="H8" s="55">
        <v>15.32</v>
      </c>
      <c r="I8" s="55">
        <f t="shared" si="0"/>
        <v>15.339999999999998</v>
      </c>
      <c r="J8" s="55">
        <f t="shared" si="1"/>
        <v>1.9999999999999574E-2</v>
      </c>
      <c r="K8" s="53" t="str">
        <f t="shared" si="2"/>
        <v>15.34±0.02</v>
      </c>
      <c r="L8" s="53" t="s">
        <v>126</v>
      </c>
      <c r="M8" s="53" t="s">
        <v>20</v>
      </c>
      <c r="O8" s="56">
        <v>15.339999999999998</v>
      </c>
    </row>
    <row r="9" spans="1:16" x14ac:dyDescent="0.25">
      <c r="A9" s="53">
        <v>8</v>
      </c>
      <c r="B9" s="53">
        <v>10.446999999999999</v>
      </c>
      <c r="C9" s="53">
        <v>10.358000000000001</v>
      </c>
      <c r="D9" s="53">
        <v>10.558</v>
      </c>
      <c r="E9" s="53">
        <v>886841</v>
      </c>
      <c r="F9" s="54">
        <v>0.3</v>
      </c>
      <c r="G9" s="55">
        <v>0.31</v>
      </c>
      <c r="H9" s="55">
        <v>0.28999999999999998</v>
      </c>
      <c r="I9" s="55">
        <f t="shared" si="0"/>
        <v>0.3</v>
      </c>
      <c r="J9" s="55">
        <f t="shared" si="1"/>
        <v>1.0000000000000009E-2</v>
      </c>
      <c r="K9" s="53" t="str">
        <f t="shared" si="2"/>
        <v>0.30±0.01</v>
      </c>
      <c r="L9" s="53" t="s">
        <v>126</v>
      </c>
      <c r="M9" s="53" t="s">
        <v>19</v>
      </c>
      <c r="O9" s="56">
        <v>0.3</v>
      </c>
    </row>
    <row r="10" spans="1:16" x14ac:dyDescent="0.25">
      <c r="A10" s="53">
        <v>9</v>
      </c>
      <c r="B10" s="53">
        <v>10.972</v>
      </c>
      <c r="C10" s="53">
        <v>10.9</v>
      </c>
      <c r="D10" s="53">
        <v>11.074999999999999</v>
      </c>
      <c r="E10" s="53">
        <v>768442</v>
      </c>
      <c r="F10" s="54">
        <v>0.26</v>
      </c>
      <c r="G10" s="55">
        <v>0.27</v>
      </c>
      <c r="H10" s="55">
        <v>0.25</v>
      </c>
      <c r="I10" s="55">
        <f t="shared" si="0"/>
        <v>0.26</v>
      </c>
      <c r="J10" s="55">
        <f t="shared" si="1"/>
        <v>1.0000000000000009E-2</v>
      </c>
      <c r="K10" s="53" t="str">
        <f t="shared" si="2"/>
        <v>0.26±0.01</v>
      </c>
      <c r="L10" s="53" t="s">
        <v>126</v>
      </c>
      <c r="M10" s="57" t="s">
        <v>291</v>
      </c>
      <c r="O10" s="56">
        <v>0.26</v>
      </c>
    </row>
    <row r="11" spans="1:16" x14ac:dyDescent="0.25">
      <c r="A11" s="53">
        <v>10</v>
      </c>
      <c r="B11" s="53">
        <v>11.606</v>
      </c>
      <c r="C11" s="53">
        <v>11.391999999999999</v>
      </c>
      <c r="D11" s="53">
        <v>11.817</v>
      </c>
      <c r="E11" s="53">
        <v>177483586</v>
      </c>
      <c r="F11" s="54">
        <v>60.53</v>
      </c>
      <c r="G11" s="55">
        <v>60.58</v>
      </c>
      <c r="H11" s="55">
        <v>60.48</v>
      </c>
      <c r="I11" s="55">
        <f t="shared" si="0"/>
        <v>60.53</v>
      </c>
      <c r="J11" s="55">
        <f t="shared" si="1"/>
        <v>5.0000000000000711E-2</v>
      </c>
      <c r="K11" s="53" t="str">
        <f t="shared" si="2"/>
        <v>60.53±0.05</v>
      </c>
      <c r="L11" s="53" t="s">
        <v>126</v>
      </c>
      <c r="M11" s="53" t="s">
        <v>30</v>
      </c>
      <c r="O11" s="56">
        <v>60.53</v>
      </c>
    </row>
    <row r="12" spans="1:16" x14ac:dyDescent="0.25">
      <c r="A12" s="53">
        <v>11</v>
      </c>
      <c r="B12" s="53">
        <v>11.94</v>
      </c>
      <c r="C12" s="53">
        <v>11.817</v>
      </c>
      <c r="D12" s="53">
        <v>12.074999999999999</v>
      </c>
      <c r="E12" s="53">
        <v>7324673</v>
      </c>
      <c r="F12" s="54">
        <v>2.5</v>
      </c>
      <c r="G12" s="55">
        <v>2.48</v>
      </c>
      <c r="H12" s="55">
        <v>2.5</v>
      </c>
      <c r="I12" s="55">
        <f t="shared" si="0"/>
        <v>2.4933333333333336</v>
      </c>
      <c r="J12" s="55">
        <f t="shared" si="1"/>
        <v>1.1547005383792526E-2</v>
      </c>
      <c r="K12" s="53" t="str">
        <f t="shared" si="2"/>
        <v>2.49±0.01</v>
      </c>
      <c r="L12" s="53" t="s">
        <v>126</v>
      </c>
      <c r="M12" s="53" t="s">
        <v>90</v>
      </c>
      <c r="O12" s="56">
        <v>2.4933333333333336</v>
      </c>
    </row>
    <row r="13" spans="1:16" x14ac:dyDescent="0.25">
      <c r="A13" s="53">
        <v>12</v>
      </c>
      <c r="B13" s="53">
        <v>12.385999999999999</v>
      </c>
      <c r="C13" s="53">
        <v>12.3</v>
      </c>
      <c r="D13" s="53">
        <v>12.525</v>
      </c>
      <c r="E13" s="53">
        <v>4877910</v>
      </c>
      <c r="F13" s="54">
        <v>1.66</v>
      </c>
      <c r="G13" s="55">
        <v>1.65</v>
      </c>
      <c r="H13" s="55">
        <v>1.67</v>
      </c>
      <c r="I13" s="55">
        <f t="shared" si="0"/>
        <v>1.66</v>
      </c>
      <c r="J13" s="55">
        <f t="shared" si="1"/>
        <v>1.0000000000000009E-2</v>
      </c>
      <c r="K13" s="53" t="str">
        <f t="shared" si="2"/>
        <v>1.66±0.01</v>
      </c>
      <c r="L13" s="53" t="s">
        <v>126</v>
      </c>
      <c r="M13" s="53" t="s">
        <v>80</v>
      </c>
      <c r="O13" s="56">
        <v>1.66</v>
      </c>
    </row>
    <row r="14" spans="1:16" x14ac:dyDescent="0.25">
      <c r="A14" s="53">
        <v>13</v>
      </c>
      <c r="B14" s="53">
        <v>12.818</v>
      </c>
      <c r="C14" s="53">
        <v>12.742000000000001</v>
      </c>
      <c r="D14" s="53">
        <v>12.907999999999999</v>
      </c>
      <c r="E14" s="53">
        <v>1285520</v>
      </c>
      <c r="F14" s="54">
        <v>0.44</v>
      </c>
      <c r="G14" s="55">
        <v>0.43</v>
      </c>
      <c r="H14" s="55">
        <v>0.44</v>
      </c>
      <c r="I14" s="55">
        <f t="shared" si="0"/>
        <v>0.4366666666666667</v>
      </c>
      <c r="J14" s="55">
        <f t="shared" si="1"/>
        <v>5.7735026918962623E-3</v>
      </c>
      <c r="K14" s="53" t="str">
        <f t="shared" si="2"/>
        <v>0.44±0.01</v>
      </c>
      <c r="L14" s="53" t="s">
        <v>126</v>
      </c>
      <c r="M14" s="53" t="s">
        <v>81</v>
      </c>
      <c r="O14" s="56">
        <v>0.4366666666666667</v>
      </c>
    </row>
    <row r="15" spans="1:16" x14ac:dyDescent="0.25">
      <c r="A15" s="53">
        <v>14</v>
      </c>
      <c r="B15" s="53">
        <v>13.37</v>
      </c>
      <c r="C15" s="53">
        <v>13.308</v>
      </c>
      <c r="D15" s="53">
        <v>13.433</v>
      </c>
      <c r="E15" s="53">
        <v>86571</v>
      </c>
      <c r="F15" s="54">
        <v>0.03</v>
      </c>
      <c r="G15" s="55">
        <v>0.03</v>
      </c>
      <c r="H15" s="55">
        <v>0.03</v>
      </c>
      <c r="I15" s="55">
        <f t="shared" si="0"/>
        <v>0.03</v>
      </c>
      <c r="J15" s="55">
        <f t="shared" si="1"/>
        <v>0</v>
      </c>
      <c r="K15" s="53" t="str">
        <f t="shared" si="2"/>
        <v>0.03±0.00</v>
      </c>
      <c r="L15" s="53" t="s">
        <v>128</v>
      </c>
      <c r="M15" s="53" t="s">
        <v>59</v>
      </c>
      <c r="O15" s="56">
        <v>0.03</v>
      </c>
    </row>
    <row r="16" spans="1:16" x14ac:dyDescent="0.25">
      <c r="A16" s="53">
        <v>15</v>
      </c>
      <c r="B16" s="53">
        <v>14.154</v>
      </c>
      <c r="C16" s="53">
        <v>14.067</v>
      </c>
      <c r="D16" s="53">
        <v>14.242000000000001</v>
      </c>
      <c r="E16" s="53">
        <v>1693804</v>
      </c>
      <c r="F16" s="54">
        <v>0.57999999999999996</v>
      </c>
      <c r="G16" s="55">
        <v>0.59</v>
      </c>
      <c r="H16" s="55">
        <v>0.55000000000000004</v>
      </c>
      <c r="I16" s="55">
        <f t="shared" si="0"/>
        <v>0.57333333333333336</v>
      </c>
      <c r="J16" s="55">
        <f t="shared" si="1"/>
        <v>2.0816659994661282E-2</v>
      </c>
      <c r="K16" s="53" t="str">
        <f t="shared" si="2"/>
        <v>0.57±0.02</v>
      </c>
      <c r="L16" s="53" t="s">
        <v>126</v>
      </c>
      <c r="M16" s="53" t="s">
        <v>16</v>
      </c>
      <c r="O16" s="56">
        <v>0.57333333333333336</v>
      </c>
    </row>
    <row r="17" spans="1:19" x14ac:dyDescent="0.25">
      <c r="A17" s="53">
        <v>16</v>
      </c>
      <c r="B17" s="53">
        <v>14.95</v>
      </c>
      <c r="C17" s="53">
        <v>14.858000000000001</v>
      </c>
      <c r="D17" s="53">
        <v>15.074999999999999</v>
      </c>
      <c r="E17" s="53">
        <v>4577367</v>
      </c>
      <c r="F17" s="54">
        <v>1.56</v>
      </c>
      <c r="G17" s="55">
        <v>1.56</v>
      </c>
      <c r="H17" s="55">
        <v>1.52</v>
      </c>
      <c r="I17" s="55">
        <f t="shared" si="0"/>
        <v>1.5466666666666669</v>
      </c>
      <c r="J17" s="55">
        <f t="shared" si="1"/>
        <v>2.3094010767585049E-2</v>
      </c>
      <c r="K17" s="53" t="str">
        <f t="shared" si="2"/>
        <v>1.55±0.02</v>
      </c>
      <c r="L17" s="53" t="s">
        <v>128</v>
      </c>
      <c r="M17" s="53" t="s">
        <v>82</v>
      </c>
      <c r="O17" s="56">
        <v>1.5466666666666669</v>
      </c>
    </row>
    <row r="18" spans="1:19" x14ac:dyDescent="0.25">
      <c r="A18" s="53">
        <v>18</v>
      </c>
      <c r="B18" s="53">
        <v>15.896000000000001</v>
      </c>
      <c r="C18" s="53">
        <v>15.833</v>
      </c>
      <c r="D18" s="53">
        <v>16</v>
      </c>
      <c r="E18" s="53">
        <v>295102</v>
      </c>
      <c r="F18" s="54">
        <v>0.1</v>
      </c>
      <c r="G18" s="55">
        <v>0.1</v>
      </c>
      <c r="H18" s="55">
        <v>0.1</v>
      </c>
      <c r="I18" s="55">
        <f t="shared" si="0"/>
        <v>0.10000000000000002</v>
      </c>
      <c r="J18" s="55">
        <f t="shared" si="1"/>
        <v>1.6996749443881478E-17</v>
      </c>
      <c r="K18" s="53" t="str">
        <f t="shared" si="2"/>
        <v>0.10±0.00</v>
      </c>
      <c r="L18" s="53" t="s">
        <v>128</v>
      </c>
      <c r="M18" s="58" t="s">
        <v>251</v>
      </c>
      <c r="O18" s="56">
        <v>0.10000000000000002</v>
      </c>
    </row>
    <row r="19" spans="1:19" x14ac:dyDescent="0.25">
      <c r="A19" s="53">
        <v>20</v>
      </c>
      <c r="B19" s="53">
        <v>16.800999999999998</v>
      </c>
      <c r="C19" s="53">
        <v>16.75</v>
      </c>
      <c r="D19" s="53">
        <v>16.899999999999999</v>
      </c>
      <c r="E19" s="53">
        <v>127269</v>
      </c>
      <c r="F19" s="53">
        <v>0.04</v>
      </c>
      <c r="G19" s="55">
        <v>0.04</v>
      </c>
      <c r="H19" s="55">
        <v>0.05</v>
      </c>
      <c r="I19" s="55">
        <f t="shared" si="0"/>
        <v>4.3333333333333335E-2</v>
      </c>
      <c r="J19" s="55">
        <f t="shared" si="1"/>
        <v>5.7735026918962588E-3</v>
      </c>
      <c r="K19" s="53" t="str">
        <f t="shared" si="2"/>
        <v>0.04±0.01</v>
      </c>
      <c r="L19" s="53" t="s">
        <v>128</v>
      </c>
      <c r="M19" s="58" t="s">
        <v>252</v>
      </c>
      <c r="O19" s="56">
        <v>4.3333333333333335E-2</v>
      </c>
    </row>
    <row r="20" spans="1:19" x14ac:dyDescent="0.25">
      <c r="A20" s="53">
        <v>19</v>
      </c>
      <c r="B20" s="53">
        <v>16.114000000000001</v>
      </c>
      <c r="C20" s="53">
        <v>16.058</v>
      </c>
      <c r="D20" s="53">
        <v>16.2</v>
      </c>
      <c r="E20" s="53">
        <v>140007</v>
      </c>
      <c r="F20" s="54">
        <v>0.05</v>
      </c>
      <c r="G20" s="55">
        <v>0.05</v>
      </c>
      <c r="H20" s="55">
        <v>0.05</v>
      </c>
      <c r="I20" s="55">
        <f t="shared" si="0"/>
        <v>5.000000000000001E-2</v>
      </c>
      <c r="J20" s="55">
        <f t="shared" si="1"/>
        <v>8.4983747219407389E-18</v>
      </c>
      <c r="K20" s="53" t="str">
        <f t="shared" si="2"/>
        <v>0.05±0.00</v>
      </c>
      <c r="L20" s="53" t="s">
        <v>126</v>
      </c>
      <c r="M20" s="53" t="s">
        <v>161</v>
      </c>
      <c r="O20" s="56">
        <v>5.000000000000001E-2</v>
      </c>
    </row>
    <row r="21" spans="1:19" x14ac:dyDescent="0.25">
      <c r="A21" s="53">
        <v>21</v>
      </c>
      <c r="B21" s="53">
        <v>17.263999999999999</v>
      </c>
      <c r="C21" s="53">
        <v>17.192</v>
      </c>
      <c r="D21" s="53">
        <v>17.350000000000001</v>
      </c>
      <c r="E21" s="53">
        <v>515979</v>
      </c>
      <c r="F21" s="54">
        <v>0.18</v>
      </c>
      <c r="G21" s="55">
        <v>0.18</v>
      </c>
      <c r="H21" s="55">
        <v>0.18</v>
      </c>
      <c r="I21" s="55">
        <f t="shared" si="0"/>
        <v>0.18000000000000002</v>
      </c>
      <c r="J21" s="55">
        <f t="shared" si="1"/>
        <v>3.3993498887762956E-17</v>
      </c>
      <c r="K21" s="53" t="str">
        <f t="shared" si="2"/>
        <v>0.18±0.00</v>
      </c>
      <c r="L21" s="53" t="s">
        <v>128</v>
      </c>
      <c r="M21" s="53" t="s">
        <v>91</v>
      </c>
      <c r="O21" s="56">
        <v>0.18000000000000002</v>
      </c>
    </row>
    <row r="22" spans="1:19" x14ac:dyDescent="0.25">
      <c r="A22" s="53">
        <v>24</v>
      </c>
      <c r="B22" s="53">
        <v>18.116</v>
      </c>
      <c r="C22" s="53">
        <v>18.067</v>
      </c>
      <c r="D22" s="53">
        <v>18.233000000000001</v>
      </c>
      <c r="E22" s="53">
        <v>151814</v>
      </c>
      <c r="F22" s="54">
        <v>0.05</v>
      </c>
      <c r="G22" s="55">
        <v>0.21</v>
      </c>
      <c r="H22" s="55">
        <v>0.04</v>
      </c>
      <c r="I22" s="55">
        <f t="shared" si="0"/>
        <v>9.9999999999999992E-2</v>
      </c>
      <c r="J22" s="55">
        <f t="shared" si="1"/>
        <v>9.5393920141694552E-2</v>
      </c>
      <c r="K22" s="53" t="str">
        <f t="shared" si="2"/>
        <v>0.10±0.10</v>
      </c>
      <c r="L22" s="53" t="s">
        <v>128</v>
      </c>
      <c r="M22" s="53" t="s">
        <v>157</v>
      </c>
      <c r="O22" s="56">
        <v>9.9999999999999992E-2</v>
      </c>
    </row>
    <row r="23" spans="1:19" x14ac:dyDescent="0.25">
      <c r="A23" s="53">
        <v>25</v>
      </c>
      <c r="B23" s="53">
        <v>18.509</v>
      </c>
      <c r="C23" s="53">
        <v>18.417000000000002</v>
      </c>
      <c r="D23" s="53">
        <v>18.675000000000001</v>
      </c>
      <c r="E23" s="53">
        <v>3172672</v>
      </c>
      <c r="F23" s="54">
        <v>1.08</v>
      </c>
      <c r="G23" s="55">
        <v>1.1000000000000001</v>
      </c>
      <c r="H23" s="55">
        <v>1.07</v>
      </c>
      <c r="I23" s="55">
        <f t="shared" si="0"/>
        <v>1.0833333333333333</v>
      </c>
      <c r="J23" s="55">
        <f t="shared" si="1"/>
        <v>1.527525231651948E-2</v>
      </c>
      <c r="K23" s="53" t="str">
        <f t="shared" si="2"/>
        <v>1.08±0.02</v>
      </c>
      <c r="L23" s="53" t="s">
        <v>128</v>
      </c>
      <c r="M23" s="53" t="s">
        <v>279</v>
      </c>
      <c r="O23" s="56">
        <v>1.0833333333333333</v>
      </c>
    </row>
    <row r="24" spans="1:19" x14ac:dyDescent="0.25">
      <c r="A24" s="53">
        <v>27</v>
      </c>
      <c r="B24" s="53">
        <v>19.263000000000002</v>
      </c>
      <c r="C24" s="53">
        <v>19.149999999999999</v>
      </c>
      <c r="D24" s="53">
        <v>19.45</v>
      </c>
      <c r="E24" s="53">
        <v>9030243</v>
      </c>
      <c r="F24" s="54">
        <v>3.08</v>
      </c>
      <c r="G24" s="55">
        <v>3.06</v>
      </c>
      <c r="H24" s="55">
        <v>3.07</v>
      </c>
      <c r="I24" s="55">
        <f t="shared" si="0"/>
        <v>3.0700000000000003</v>
      </c>
      <c r="J24" s="55">
        <f t="shared" si="1"/>
        <v>1.0000000000000009E-2</v>
      </c>
      <c r="K24" s="53" t="str">
        <f t="shared" si="2"/>
        <v>3.07±0.01</v>
      </c>
      <c r="L24" s="53" t="s">
        <v>128</v>
      </c>
      <c r="M24" s="53" t="s">
        <v>277</v>
      </c>
      <c r="O24" s="56">
        <v>3.0700000000000003</v>
      </c>
    </row>
    <row r="25" spans="1:19" x14ac:dyDescent="0.25">
      <c r="A25" s="53">
        <v>29</v>
      </c>
      <c r="B25" s="53">
        <v>20.161000000000001</v>
      </c>
      <c r="C25" s="53">
        <v>20.016999999999999</v>
      </c>
      <c r="D25" s="53">
        <v>20.257999999999999</v>
      </c>
      <c r="E25" s="53">
        <v>161944</v>
      </c>
      <c r="F25" s="54">
        <v>0.06</v>
      </c>
      <c r="G25" s="55">
        <v>0.06</v>
      </c>
      <c r="H25" s="55">
        <v>0.06</v>
      </c>
      <c r="I25" s="55">
        <f t="shared" si="0"/>
        <v>0.06</v>
      </c>
      <c r="J25" s="55">
        <f t="shared" si="1"/>
        <v>0</v>
      </c>
      <c r="K25" s="53" t="str">
        <f t="shared" si="2"/>
        <v>0.06±0.00</v>
      </c>
      <c r="L25" s="53" t="s">
        <v>128</v>
      </c>
      <c r="M25" s="53" t="s">
        <v>162</v>
      </c>
      <c r="O25" s="56">
        <v>0.06</v>
      </c>
    </row>
    <row r="26" spans="1:19" x14ac:dyDescent="0.25">
      <c r="A26" s="53">
        <v>32</v>
      </c>
      <c r="B26" s="53">
        <v>21.169</v>
      </c>
      <c r="C26" s="53">
        <v>21.091999999999999</v>
      </c>
      <c r="D26" s="53">
        <v>21.375</v>
      </c>
      <c r="E26" s="53">
        <v>1345982</v>
      </c>
      <c r="F26" s="54">
        <v>0.46</v>
      </c>
      <c r="G26" s="55">
        <v>0.47</v>
      </c>
      <c r="H26" s="55">
        <v>0.47</v>
      </c>
      <c r="I26" s="55">
        <f t="shared" si="0"/>
        <v>0.46666666666666662</v>
      </c>
      <c r="J26" s="55">
        <f t="shared" si="1"/>
        <v>5.7735026918962311E-3</v>
      </c>
      <c r="K26" s="53" t="str">
        <f t="shared" si="2"/>
        <v>0.47±0.01</v>
      </c>
      <c r="L26" s="53" t="s">
        <v>128</v>
      </c>
      <c r="M26" s="53" t="s">
        <v>164</v>
      </c>
      <c r="O26" s="56">
        <v>0.46666666666666662</v>
      </c>
    </row>
    <row r="27" spans="1:19" x14ac:dyDescent="0.25">
      <c r="A27" s="53">
        <v>35</v>
      </c>
      <c r="B27" s="53">
        <v>22.074999999999999</v>
      </c>
      <c r="C27" s="53">
        <v>22</v>
      </c>
      <c r="D27" s="53">
        <v>22.175000000000001</v>
      </c>
      <c r="E27" s="53">
        <v>389270</v>
      </c>
      <c r="F27" s="54">
        <v>0.13</v>
      </c>
      <c r="G27" s="55">
        <v>0.12</v>
      </c>
      <c r="H27" s="55">
        <v>0.14000000000000001</v>
      </c>
      <c r="I27" s="55">
        <f t="shared" si="0"/>
        <v>0.13</v>
      </c>
      <c r="J27" s="55">
        <f t="shared" si="1"/>
        <v>1.0000000000000009E-2</v>
      </c>
      <c r="K27" s="53" t="str">
        <f t="shared" si="2"/>
        <v>0.13±0.01</v>
      </c>
      <c r="L27" s="53" t="s">
        <v>136</v>
      </c>
      <c r="M27" s="53" t="s">
        <v>163</v>
      </c>
      <c r="O27" s="56">
        <v>0.13</v>
      </c>
      <c r="S27" s="58"/>
    </row>
    <row r="28" spans="1:19" x14ac:dyDescent="0.25">
      <c r="A28" s="53">
        <v>37</v>
      </c>
      <c r="B28" s="53">
        <v>22.457999999999998</v>
      </c>
      <c r="C28" s="53">
        <v>22.375</v>
      </c>
      <c r="D28" s="53">
        <v>22.558</v>
      </c>
      <c r="E28" s="53">
        <v>149089</v>
      </c>
      <c r="F28" s="54">
        <v>0.05</v>
      </c>
      <c r="G28" s="55">
        <v>0.05</v>
      </c>
      <c r="H28" s="55">
        <v>0.05</v>
      </c>
      <c r="I28" s="55">
        <f t="shared" si="0"/>
        <v>5.000000000000001E-2</v>
      </c>
      <c r="J28" s="55">
        <f t="shared" si="1"/>
        <v>8.4983747219407389E-18</v>
      </c>
      <c r="K28" s="53" t="str">
        <f t="shared" si="2"/>
        <v>0.05±0.00</v>
      </c>
      <c r="L28" s="53" t="s">
        <v>128</v>
      </c>
      <c r="M28" s="53" t="s">
        <v>274</v>
      </c>
      <c r="O28" s="56">
        <v>5.000000000000001E-2</v>
      </c>
    </row>
    <row r="29" spans="1:19" x14ac:dyDescent="0.25">
      <c r="A29" s="53">
        <v>41</v>
      </c>
      <c r="B29" s="53">
        <v>26.120999999999999</v>
      </c>
      <c r="C29" s="53">
        <v>26.05</v>
      </c>
      <c r="D29" s="53">
        <v>26.216999999999999</v>
      </c>
      <c r="E29" s="53">
        <v>294879</v>
      </c>
      <c r="F29" s="54">
        <v>0.1</v>
      </c>
      <c r="G29" s="55">
        <v>0.1</v>
      </c>
      <c r="H29" s="55">
        <v>0.11</v>
      </c>
      <c r="I29" s="55">
        <f t="shared" si="0"/>
        <v>0.10333333333333333</v>
      </c>
      <c r="J29" s="55">
        <f t="shared" si="1"/>
        <v>5.7735026918962545E-3</v>
      </c>
      <c r="K29" s="53" t="str">
        <f t="shared" si="2"/>
        <v>0.10±0.01</v>
      </c>
      <c r="L29" s="53" t="s">
        <v>143</v>
      </c>
      <c r="M29" s="53" t="s">
        <v>148</v>
      </c>
      <c r="O29" s="56">
        <v>0.10333333333333333</v>
      </c>
    </row>
    <row r="30" spans="1:19" x14ac:dyDescent="0.25">
      <c r="A30" s="53">
        <v>42</v>
      </c>
      <c r="B30" s="53">
        <v>26.439</v>
      </c>
      <c r="C30" s="53">
        <v>26.35</v>
      </c>
      <c r="D30" s="53">
        <v>26.542000000000002</v>
      </c>
      <c r="E30" s="53">
        <v>551458</v>
      </c>
      <c r="F30" s="54">
        <v>0.19</v>
      </c>
      <c r="G30" s="55">
        <v>0.18</v>
      </c>
      <c r="H30" s="55">
        <v>0.2</v>
      </c>
      <c r="I30" s="55">
        <f t="shared" si="0"/>
        <v>0.19000000000000003</v>
      </c>
      <c r="J30" s="55">
        <f t="shared" si="1"/>
        <v>1.0000000000000009E-2</v>
      </c>
      <c r="K30" s="53" t="str">
        <f t="shared" si="2"/>
        <v>0.19±0.01</v>
      </c>
      <c r="L30" s="53" t="s">
        <v>131</v>
      </c>
      <c r="M30" s="53" t="s">
        <v>73</v>
      </c>
      <c r="O30" s="56">
        <v>0.19000000000000003</v>
      </c>
      <c r="S30" s="46"/>
    </row>
    <row r="31" spans="1:19" x14ac:dyDescent="0.25">
      <c r="A31" s="53">
        <v>43</v>
      </c>
      <c r="B31" s="53">
        <v>26.628</v>
      </c>
      <c r="C31" s="53">
        <v>26.55</v>
      </c>
      <c r="D31" s="53">
        <v>26.742000000000001</v>
      </c>
      <c r="E31" s="53">
        <v>616782</v>
      </c>
      <c r="F31" s="54">
        <v>0.21</v>
      </c>
      <c r="G31" s="55">
        <v>0.23</v>
      </c>
      <c r="H31" s="55">
        <v>0.2</v>
      </c>
      <c r="I31" s="55">
        <f t="shared" si="0"/>
        <v>0.21333333333333335</v>
      </c>
      <c r="J31" s="55">
        <f t="shared" si="1"/>
        <v>1.5275252316519468E-2</v>
      </c>
      <c r="K31" s="53" t="str">
        <f t="shared" si="2"/>
        <v>0.21±0.02</v>
      </c>
      <c r="L31" s="53" t="s">
        <v>140</v>
      </c>
      <c r="M31" s="53" t="s">
        <v>93</v>
      </c>
      <c r="O31" s="56">
        <v>0.21333333333333335</v>
      </c>
    </row>
    <row r="32" spans="1:19" x14ac:dyDescent="0.25">
      <c r="A32" s="53">
        <v>44</v>
      </c>
      <c r="B32" s="53">
        <v>27.143000000000001</v>
      </c>
      <c r="C32" s="53">
        <v>27.042000000000002</v>
      </c>
      <c r="D32" s="53">
        <v>27.274999999999999</v>
      </c>
      <c r="E32" s="53">
        <v>1976373</v>
      </c>
      <c r="F32" s="54">
        <v>0.67</v>
      </c>
      <c r="G32" s="55">
        <v>0.69</v>
      </c>
      <c r="H32" s="55">
        <v>0.66</v>
      </c>
      <c r="I32" s="55">
        <f t="shared" si="0"/>
        <v>0.67333333333333334</v>
      </c>
      <c r="J32" s="55">
        <f t="shared" si="1"/>
        <v>1.527525231651942E-2</v>
      </c>
      <c r="K32" s="53" t="str">
        <f t="shared" si="2"/>
        <v>0.67±0.02</v>
      </c>
      <c r="L32" s="53" t="s">
        <v>131</v>
      </c>
      <c r="M32" s="53" t="s">
        <v>94</v>
      </c>
      <c r="O32" s="56">
        <v>0.67333333333333334</v>
      </c>
    </row>
    <row r="33" spans="1:15" x14ac:dyDescent="0.25">
      <c r="A33" s="53">
        <v>46</v>
      </c>
      <c r="B33" s="53">
        <v>27.571999999999999</v>
      </c>
      <c r="C33" s="53">
        <v>27.5</v>
      </c>
      <c r="D33" s="53">
        <v>27.65</v>
      </c>
      <c r="E33" s="53">
        <v>114121</v>
      </c>
      <c r="F33" s="54">
        <v>0.04</v>
      </c>
      <c r="G33" s="55">
        <v>0.04</v>
      </c>
      <c r="H33" s="55">
        <v>0.04</v>
      </c>
      <c r="I33" s="55">
        <f t="shared" si="0"/>
        <v>0.04</v>
      </c>
      <c r="J33" s="55">
        <f t="shared" si="1"/>
        <v>0</v>
      </c>
      <c r="K33" s="53" t="str">
        <f t="shared" si="2"/>
        <v>0.04±0.00</v>
      </c>
      <c r="L33" s="53" t="s">
        <v>192</v>
      </c>
      <c r="M33" s="53" t="s">
        <v>6</v>
      </c>
      <c r="O33" s="56">
        <v>0.04</v>
      </c>
    </row>
    <row r="34" spans="1:15" x14ac:dyDescent="0.25">
      <c r="A34" s="53">
        <v>47</v>
      </c>
      <c r="B34" s="53">
        <v>27.759</v>
      </c>
      <c r="C34" s="53">
        <v>27.683</v>
      </c>
      <c r="D34" s="53">
        <v>27.858000000000001</v>
      </c>
      <c r="E34" s="53">
        <v>309880</v>
      </c>
      <c r="F34" s="54">
        <v>0.11</v>
      </c>
      <c r="G34" s="55">
        <v>0.1</v>
      </c>
      <c r="H34" s="55">
        <v>0.08</v>
      </c>
      <c r="I34" s="55">
        <f t="shared" si="0"/>
        <v>9.6666666666666679E-2</v>
      </c>
      <c r="J34" s="55">
        <f t="shared" si="1"/>
        <v>1.5275252316519364E-2</v>
      </c>
      <c r="K34" s="53" t="str">
        <f t="shared" si="2"/>
        <v>0.10±0.02</v>
      </c>
      <c r="L34" s="53" t="s">
        <v>141</v>
      </c>
      <c r="M34" s="53" t="s">
        <v>165</v>
      </c>
      <c r="O34" s="56">
        <v>9.6666666666666679E-2</v>
      </c>
    </row>
    <row r="35" spans="1:15" x14ac:dyDescent="0.25">
      <c r="A35" s="53">
        <v>48</v>
      </c>
      <c r="B35" s="53">
        <v>28.007000000000001</v>
      </c>
      <c r="C35" s="53">
        <v>27.9</v>
      </c>
      <c r="D35" s="53">
        <v>28.117000000000001</v>
      </c>
      <c r="E35" s="53">
        <v>1701014</v>
      </c>
      <c r="F35" s="54">
        <v>0.57999999999999996</v>
      </c>
      <c r="G35" s="55">
        <v>0.56999999999999995</v>
      </c>
      <c r="H35" s="55">
        <v>0.61</v>
      </c>
      <c r="I35" s="55">
        <f t="shared" si="0"/>
        <v>0.58666666666666656</v>
      </c>
      <c r="J35" s="55">
        <f t="shared" si="1"/>
        <v>2.0816659994661344E-2</v>
      </c>
      <c r="K35" s="53" t="str">
        <f t="shared" si="2"/>
        <v>0.59±0.02</v>
      </c>
      <c r="L35" s="53" t="s">
        <v>131</v>
      </c>
      <c r="M35" s="53" t="s">
        <v>74</v>
      </c>
      <c r="O35" s="56">
        <v>0.58666666666666656</v>
      </c>
    </row>
    <row r="36" spans="1:15" x14ac:dyDescent="0.25">
      <c r="A36" s="53">
        <v>49</v>
      </c>
      <c r="B36" s="53">
        <v>28.332000000000001</v>
      </c>
      <c r="C36" s="53">
        <v>28.266999999999999</v>
      </c>
      <c r="D36" s="53">
        <v>28.408000000000001</v>
      </c>
      <c r="E36" s="53">
        <v>270613</v>
      </c>
      <c r="F36" s="54">
        <v>0.09</v>
      </c>
      <c r="G36" s="55">
        <v>0.09</v>
      </c>
      <c r="H36" s="55">
        <v>0.09</v>
      </c>
      <c r="I36" s="55">
        <f t="shared" si="0"/>
        <v>9.0000000000000011E-2</v>
      </c>
      <c r="J36" s="55">
        <f t="shared" si="1"/>
        <v>1.6996749443881478E-17</v>
      </c>
      <c r="K36" s="53" t="str">
        <f t="shared" si="2"/>
        <v>0.09±0.00</v>
      </c>
      <c r="L36" s="53" t="s">
        <v>132</v>
      </c>
      <c r="M36" s="53" t="s">
        <v>88</v>
      </c>
      <c r="O36" s="56">
        <v>9.0000000000000011E-2</v>
      </c>
    </row>
    <row r="37" spans="1:15" x14ac:dyDescent="0.25">
      <c r="A37" s="53">
        <v>50</v>
      </c>
      <c r="B37" s="53">
        <v>29.51</v>
      </c>
      <c r="C37" s="53">
        <v>29.417000000000002</v>
      </c>
      <c r="D37" s="53">
        <v>29.608000000000001</v>
      </c>
      <c r="E37" s="53">
        <v>1033781</v>
      </c>
      <c r="F37" s="54">
        <v>0.35</v>
      </c>
      <c r="G37" s="55">
        <v>0.36</v>
      </c>
      <c r="H37" s="55">
        <v>0.37</v>
      </c>
      <c r="I37" s="55">
        <f t="shared" si="0"/>
        <v>0.36000000000000004</v>
      </c>
      <c r="J37" s="55">
        <f t="shared" si="1"/>
        <v>1.0000000000000009E-2</v>
      </c>
      <c r="K37" s="53" t="str">
        <f t="shared" si="2"/>
        <v>0.36±0.01</v>
      </c>
      <c r="L37" s="53" t="s">
        <v>132</v>
      </c>
      <c r="M37" s="53" t="s">
        <v>10</v>
      </c>
      <c r="O37" s="56">
        <v>0.36000000000000004</v>
      </c>
    </row>
    <row r="38" spans="1:15" x14ac:dyDescent="0.25">
      <c r="A38" s="53">
        <v>52</v>
      </c>
      <c r="B38" s="53">
        <v>30.314</v>
      </c>
      <c r="C38" s="53">
        <v>30.233000000000001</v>
      </c>
      <c r="D38" s="53">
        <v>30.492000000000001</v>
      </c>
      <c r="E38" s="53">
        <v>160102</v>
      </c>
      <c r="F38" s="54">
        <v>0.05</v>
      </c>
      <c r="G38" s="55">
        <v>0.06</v>
      </c>
      <c r="H38" s="55">
        <v>0.05</v>
      </c>
      <c r="I38" s="55">
        <f t="shared" si="0"/>
        <v>5.3333333333333337E-2</v>
      </c>
      <c r="J38" s="55">
        <f t="shared" si="1"/>
        <v>5.7735026918962545E-3</v>
      </c>
      <c r="K38" s="53" t="str">
        <f t="shared" si="2"/>
        <v>0.05±0.01</v>
      </c>
      <c r="L38" s="53" t="s">
        <v>141</v>
      </c>
      <c r="M38" s="53" t="s">
        <v>166</v>
      </c>
      <c r="O38" s="56">
        <v>5.3333333333333337E-2</v>
      </c>
    </row>
    <row r="39" spans="1:15" x14ac:dyDescent="0.25">
      <c r="A39" s="53">
        <v>53</v>
      </c>
      <c r="B39" s="53">
        <v>31.009</v>
      </c>
      <c r="C39" s="53">
        <v>30.925000000000001</v>
      </c>
      <c r="D39" s="53">
        <v>31.091999999999999</v>
      </c>
      <c r="E39" s="53">
        <v>859924</v>
      </c>
      <c r="F39" s="54">
        <v>0.28999999999999998</v>
      </c>
      <c r="G39" s="55">
        <v>0.3</v>
      </c>
      <c r="H39" s="55">
        <v>0.28999999999999998</v>
      </c>
      <c r="I39" s="55">
        <f t="shared" si="0"/>
        <v>0.29333333333333328</v>
      </c>
      <c r="J39" s="55">
        <f t="shared" si="1"/>
        <v>5.7735026918962623E-3</v>
      </c>
      <c r="K39" s="53" t="str">
        <f t="shared" si="2"/>
        <v>0.29±0.01</v>
      </c>
      <c r="L39" s="53" t="s">
        <v>132</v>
      </c>
      <c r="M39" s="53" t="s">
        <v>24</v>
      </c>
      <c r="O39" s="56">
        <v>0.29333333333333328</v>
      </c>
    </row>
    <row r="40" spans="1:15" x14ac:dyDescent="0.25">
      <c r="A40" s="53">
        <v>57</v>
      </c>
      <c r="B40" s="53">
        <v>32.206000000000003</v>
      </c>
      <c r="C40" s="53">
        <v>32.1</v>
      </c>
      <c r="D40" s="53">
        <v>32.325000000000003</v>
      </c>
      <c r="E40" s="53">
        <v>4212188</v>
      </c>
      <c r="F40" s="54">
        <v>1.44</v>
      </c>
      <c r="G40" s="55">
        <v>1.45</v>
      </c>
      <c r="H40" s="55">
        <v>1.46</v>
      </c>
      <c r="I40" s="55">
        <f t="shared" si="0"/>
        <v>1.45</v>
      </c>
      <c r="J40" s="55">
        <f t="shared" si="1"/>
        <v>1.0000000000000009E-2</v>
      </c>
      <c r="K40" s="53" t="str">
        <f t="shared" si="2"/>
        <v>1.45±0.01</v>
      </c>
      <c r="L40" s="53" t="s">
        <v>132</v>
      </c>
      <c r="M40" s="53" t="s">
        <v>268</v>
      </c>
      <c r="O40" s="56">
        <v>1.45</v>
      </c>
    </row>
    <row r="41" spans="1:15" x14ac:dyDescent="0.25">
      <c r="A41" s="53">
        <v>58</v>
      </c>
      <c r="B41" s="53">
        <v>32.86</v>
      </c>
      <c r="C41" s="53">
        <v>32.725000000000001</v>
      </c>
      <c r="D41" s="53">
        <v>32.957999999999998</v>
      </c>
      <c r="E41" s="53">
        <v>1196450</v>
      </c>
      <c r="F41" s="54">
        <v>0.41</v>
      </c>
      <c r="G41" s="55">
        <v>0.4</v>
      </c>
      <c r="H41" s="55">
        <v>0.42</v>
      </c>
      <c r="I41" s="55">
        <f t="shared" si="0"/>
        <v>0.41</v>
      </c>
      <c r="J41" s="55">
        <f t="shared" si="1"/>
        <v>9.9999999999999811E-3</v>
      </c>
      <c r="K41" s="53" t="str">
        <f t="shared" si="2"/>
        <v>0.41±0.01</v>
      </c>
      <c r="L41" s="53" t="s">
        <v>132</v>
      </c>
      <c r="M41" s="53" t="s">
        <v>95</v>
      </c>
      <c r="O41" s="56">
        <v>0.41</v>
      </c>
    </row>
    <row r="42" spans="1:15" x14ac:dyDescent="0.25">
      <c r="A42" s="53">
        <v>59</v>
      </c>
      <c r="B42" s="53">
        <v>33.033000000000001</v>
      </c>
      <c r="C42" s="53">
        <v>32.957999999999998</v>
      </c>
      <c r="D42" s="53">
        <v>33.133000000000003</v>
      </c>
      <c r="E42" s="53">
        <v>405927</v>
      </c>
      <c r="F42" s="54">
        <v>0.14000000000000001</v>
      </c>
      <c r="G42" s="55">
        <v>0.13</v>
      </c>
      <c r="H42" s="55">
        <v>0.15</v>
      </c>
      <c r="I42" s="55">
        <f t="shared" si="0"/>
        <v>0.14000000000000001</v>
      </c>
      <c r="J42" s="55">
        <f t="shared" si="1"/>
        <v>9.999999999999995E-3</v>
      </c>
      <c r="K42" s="53" t="str">
        <f t="shared" si="2"/>
        <v>0.14±0.01</v>
      </c>
      <c r="L42" s="53" t="s">
        <v>132</v>
      </c>
      <c r="M42" s="53" t="s">
        <v>25</v>
      </c>
      <c r="O42" s="56">
        <v>0.14000000000000001</v>
      </c>
    </row>
    <row r="43" spans="1:15" x14ac:dyDescent="0.25">
      <c r="A43" s="53">
        <v>60</v>
      </c>
      <c r="B43" s="53">
        <v>33.354999999999997</v>
      </c>
      <c r="C43" s="53">
        <v>33.283000000000001</v>
      </c>
      <c r="D43" s="53">
        <v>33.450000000000003</v>
      </c>
      <c r="E43" s="53">
        <v>587686</v>
      </c>
      <c r="F43" s="54">
        <v>0.2</v>
      </c>
      <c r="G43" s="55">
        <v>0.19</v>
      </c>
      <c r="H43" s="55">
        <v>0.21</v>
      </c>
      <c r="I43" s="55">
        <f t="shared" si="0"/>
        <v>0.19999999999999998</v>
      </c>
      <c r="J43" s="55">
        <f t="shared" si="1"/>
        <v>9.999999999999995E-3</v>
      </c>
      <c r="K43" s="53" t="str">
        <f t="shared" si="2"/>
        <v>0.20±0.01</v>
      </c>
      <c r="L43" s="53" t="s">
        <v>132</v>
      </c>
      <c r="M43" s="53" t="s">
        <v>26</v>
      </c>
      <c r="O43" s="56">
        <v>0.19999999999999998</v>
      </c>
    </row>
    <row r="44" spans="1:15" x14ac:dyDescent="0.25">
      <c r="A44" s="53">
        <v>61</v>
      </c>
      <c r="B44" s="53">
        <v>33.615000000000002</v>
      </c>
      <c r="C44" s="53">
        <v>33.533000000000001</v>
      </c>
      <c r="D44" s="53">
        <v>33.716999999999999</v>
      </c>
      <c r="E44" s="53">
        <v>849879</v>
      </c>
      <c r="F44" s="54">
        <v>0.28999999999999998</v>
      </c>
      <c r="G44" s="55">
        <v>0.3</v>
      </c>
      <c r="H44" s="55">
        <v>0.28000000000000003</v>
      </c>
      <c r="I44" s="55">
        <f t="shared" si="0"/>
        <v>0.28999999999999998</v>
      </c>
      <c r="J44" s="55">
        <f t="shared" si="1"/>
        <v>9.9999999999999811E-3</v>
      </c>
      <c r="K44" s="53" t="str">
        <f t="shared" si="2"/>
        <v>0.29±0.01</v>
      </c>
      <c r="L44" s="53" t="s">
        <v>132</v>
      </c>
      <c r="M44" s="53" t="s">
        <v>76</v>
      </c>
      <c r="O44" s="56">
        <v>0.28999999999999998</v>
      </c>
    </row>
    <row r="45" spans="1:15" x14ac:dyDescent="0.25">
      <c r="A45" s="53">
        <v>62</v>
      </c>
      <c r="B45" s="53">
        <v>33.996000000000002</v>
      </c>
      <c r="C45" s="53">
        <v>33.9</v>
      </c>
      <c r="D45" s="53">
        <v>34.15</v>
      </c>
      <c r="E45" s="53">
        <v>1982153</v>
      </c>
      <c r="F45" s="54">
        <v>0.68</v>
      </c>
      <c r="G45" s="55">
        <v>0.69</v>
      </c>
      <c r="H45" s="55">
        <v>0.69</v>
      </c>
      <c r="I45" s="55">
        <f t="shared" si="0"/>
        <v>0.68666666666666665</v>
      </c>
      <c r="J45" s="55">
        <f t="shared" si="1"/>
        <v>5.7735026918961981E-3</v>
      </c>
      <c r="K45" s="53" t="str">
        <f t="shared" si="2"/>
        <v>0.69±0.01</v>
      </c>
      <c r="L45" s="53" t="s">
        <v>132</v>
      </c>
      <c r="M45" s="53" t="s">
        <v>89</v>
      </c>
      <c r="O45" s="56">
        <v>0.68666666666666665</v>
      </c>
    </row>
    <row r="46" spans="1:15" x14ac:dyDescent="0.25">
      <c r="A46" s="53">
        <v>64</v>
      </c>
      <c r="B46" s="53">
        <v>35.274000000000001</v>
      </c>
      <c r="C46" s="53">
        <v>35.183</v>
      </c>
      <c r="D46" s="53">
        <v>35.308</v>
      </c>
      <c r="E46" s="53">
        <v>822281</v>
      </c>
      <c r="F46" s="54">
        <v>0.28000000000000003</v>
      </c>
      <c r="G46" s="55">
        <v>0.28999999999999998</v>
      </c>
      <c r="H46" s="55">
        <v>0.28999999999999998</v>
      </c>
      <c r="I46" s="55">
        <f t="shared" si="0"/>
        <v>0.28666666666666668</v>
      </c>
      <c r="J46" s="55">
        <f t="shared" si="1"/>
        <v>5.7735026918962311E-3</v>
      </c>
      <c r="K46" s="53" t="str">
        <f t="shared" si="2"/>
        <v>0.29±0.01</v>
      </c>
      <c r="L46" s="53" t="s">
        <v>133</v>
      </c>
      <c r="M46" s="53" t="s">
        <v>96</v>
      </c>
      <c r="O46" s="56">
        <v>0.28666666666666668</v>
      </c>
    </row>
    <row r="47" spans="1:15" x14ac:dyDescent="0.25">
      <c r="A47" s="53">
        <v>65</v>
      </c>
      <c r="B47" s="53">
        <v>35.375999999999998</v>
      </c>
      <c r="C47" s="53">
        <v>35.308</v>
      </c>
      <c r="D47" s="53">
        <v>35.491999999999997</v>
      </c>
      <c r="E47" s="53">
        <v>2057587</v>
      </c>
      <c r="F47" s="54">
        <v>0.7</v>
      </c>
      <c r="G47" s="55">
        <v>0.69</v>
      </c>
      <c r="H47" s="55">
        <v>0.71</v>
      </c>
      <c r="I47" s="55">
        <f t="shared" si="0"/>
        <v>0.69999999999999984</v>
      </c>
      <c r="J47" s="55">
        <f t="shared" si="1"/>
        <v>1.0000000000000009E-2</v>
      </c>
      <c r="K47" s="53" t="str">
        <f t="shared" si="2"/>
        <v>0.70±0.01</v>
      </c>
      <c r="L47" s="53" t="s">
        <v>132</v>
      </c>
      <c r="M47" s="53" t="s">
        <v>97</v>
      </c>
      <c r="O47" s="56">
        <v>0.69999999999999984</v>
      </c>
    </row>
    <row r="48" spans="1:15" x14ac:dyDescent="0.25">
      <c r="A48" s="53">
        <v>66</v>
      </c>
      <c r="B48" s="53">
        <v>35.796999999999997</v>
      </c>
      <c r="C48" s="53">
        <v>35.725000000000001</v>
      </c>
      <c r="D48" s="53">
        <v>35.9</v>
      </c>
      <c r="E48" s="53">
        <v>258367</v>
      </c>
      <c r="F48" s="54">
        <v>0.09</v>
      </c>
      <c r="G48" s="55">
        <v>0.09</v>
      </c>
      <c r="H48" s="55">
        <v>0.09</v>
      </c>
      <c r="I48" s="55">
        <f t="shared" si="0"/>
        <v>9.0000000000000011E-2</v>
      </c>
      <c r="J48" s="55">
        <f t="shared" si="1"/>
        <v>1.6996749443881478E-17</v>
      </c>
      <c r="K48" s="53" t="str">
        <f t="shared" si="2"/>
        <v>0.09±0.00</v>
      </c>
      <c r="L48" s="53" t="s">
        <v>133</v>
      </c>
      <c r="M48" s="53" t="s">
        <v>169</v>
      </c>
      <c r="O48" s="56">
        <v>9.0000000000000011E-2</v>
      </c>
    </row>
    <row r="49" spans="1:15" x14ac:dyDescent="0.25">
      <c r="A49" s="53">
        <v>67</v>
      </c>
      <c r="B49" s="53">
        <v>36.424999999999997</v>
      </c>
      <c r="C49" s="53">
        <v>36.366999999999997</v>
      </c>
      <c r="D49" s="53">
        <v>36.625</v>
      </c>
      <c r="E49" s="53">
        <v>110995</v>
      </c>
      <c r="F49" s="54">
        <v>0.04</v>
      </c>
      <c r="G49" s="55">
        <v>0.04</v>
      </c>
      <c r="H49" s="55">
        <v>0.04</v>
      </c>
      <c r="I49" s="55">
        <f t="shared" si="0"/>
        <v>0.04</v>
      </c>
      <c r="J49" s="55">
        <f t="shared" si="1"/>
        <v>0</v>
      </c>
      <c r="K49" s="53" t="str">
        <f t="shared" si="2"/>
        <v>0.04±0.00</v>
      </c>
      <c r="L49" s="53" t="s">
        <v>167</v>
      </c>
      <c r="M49" s="53" t="s">
        <v>168</v>
      </c>
      <c r="O49" s="56">
        <v>0.04</v>
      </c>
    </row>
    <row r="50" spans="1:15" x14ac:dyDescent="0.25">
      <c r="A50" s="53">
        <v>69</v>
      </c>
      <c r="B50" s="53">
        <v>37.840000000000003</v>
      </c>
      <c r="C50" s="53">
        <v>37.792000000000002</v>
      </c>
      <c r="D50" s="53">
        <v>37.917000000000002</v>
      </c>
      <c r="E50" s="53">
        <v>100691</v>
      </c>
      <c r="F50" s="54">
        <v>0.03</v>
      </c>
      <c r="G50" s="55">
        <v>0.03</v>
      </c>
      <c r="H50" s="55">
        <v>0.03</v>
      </c>
      <c r="I50" s="55">
        <f t="shared" si="0"/>
        <v>0.03</v>
      </c>
      <c r="J50" s="55">
        <f t="shared" si="1"/>
        <v>0</v>
      </c>
      <c r="K50" s="53" t="str">
        <f t="shared" si="2"/>
        <v>0.03±0.00</v>
      </c>
      <c r="L50" s="53" t="s">
        <v>189</v>
      </c>
      <c r="M50" s="53" t="s">
        <v>170</v>
      </c>
      <c r="O50" s="56">
        <v>0.03</v>
      </c>
    </row>
    <row r="51" spans="1:15" x14ac:dyDescent="0.25">
      <c r="A51" s="53">
        <v>71</v>
      </c>
      <c r="B51" s="53">
        <v>38.576000000000001</v>
      </c>
      <c r="C51" s="53">
        <v>38.5</v>
      </c>
      <c r="D51" s="53">
        <v>38.674999999999997</v>
      </c>
      <c r="E51" s="53">
        <v>333175</v>
      </c>
      <c r="F51" s="54">
        <v>0.11</v>
      </c>
      <c r="G51" s="55">
        <v>0.12</v>
      </c>
      <c r="H51" s="55">
        <v>0.11</v>
      </c>
      <c r="I51" s="55">
        <f t="shared" si="0"/>
        <v>0.11333333333333333</v>
      </c>
      <c r="J51" s="55">
        <f t="shared" si="1"/>
        <v>5.7735026918962545E-3</v>
      </c>
      <c r="K51" s="53" t="str">
        <f t="shared" si="2"/>
        <v>0.11±0.01</v>
      </c>
      <c r="L51" s="53" t="s">
        <v>133</v>
      </c>
      <c r="M51" s="53" t="s">
        <v>171</v>
      </c>
      <c r="O51" s="56">
        <v>0.11333333333333333</v>
      </c>
    </row>
    <row r="52" spans="1:15" x14ac:dyDescent="0.25">
      <c r="A52" s="53">
        <v>72</v>
      </c>
      <c r="B52" s="53">
        <v>38.932000000000002</v>
      </c>
      <c r="C52" s="53">
        <v>38.841999999999999</v>
      </c>
      <c r="D52" s="53">
        <v>39.091999999999999</v>
      </c>
      <c r="E52" s="53">
        <v>554532</v>
      </c>
      <c r="F52" s="54">
        <v>0.19</v>
      </c>
      <c r="G52" s="55">
        <v>0.18</v>
      </c>
      <c r="H52" s="55">
        <v>0.2</v>
      </c>
      <c r="I52" s="55">
        <f t="shared" si="0"/>
        <v>0.19000000000000003</v>
      </c>
      <c r="J52" s="55">
        <f t="shared" si="1"/>
        <v>1.0000000000000009E-2</v>
      </c>
      <c r="K52" s="53" t="str">
        <f t="shared" si="2"/>
        <v>0.19±0.01</v>
      </c>
      <c r="L52" s="53" t="s">
        <v>133</v>
      </c>
      <c r="M52" s="53" t="s">
        <v>27</v>
      </c>
      <c r="O52" s="56">
        <v>0.19000000000000003</v>
      </c>
    </row>
    <row r="53" spans="1:15" x14ac:dyDescent="0.25">
      <c r="A53" s="53">
        <v>73</v>
      </c>
      <c r="B53" s="53">
        <v>39.326000000000001</v>
      </c>
      <c r="C53" s="53">
        <v>39.241999999999997</v>
      </c>
      <c r="D53" s="53">
        <v>39.383000000000003</v>
      </c>
      <c r="E53" s="53">
        <v>372104</v>
      </c>
      <c r="F53" s="54">
        <v>0.13</v>
      </c>
      <c r="G53" s="55">
        <v>0.12</v>
      </c>
      <c r="H53" s="55">
        <v>0.14000000000000001</v>
      </c>
      <c r="I53" s="55">
        <f t="shared" si="0"/>
        <v>0.13</v>
      </c>
      <c r="J53" s="55">
        <f t="shared" si="1"/>
        <v>1.0000000000000009E-2</v>
      </c>
      <c r="K53" s="53" t="str">
        <f t="shared" si="2"/>
        <v>0.13±0.01</v>
      </c>
      <c r="L53" s="53" t="s">
        <v>189</v>
      </c>
      <c r="M53" s="53" t="s">
        <v>172</v>
      </c>
      <c r="O53" s="56">
        <v>0.13</v>
      </c>
    </row>
    <row r="54" spans="1:15" x14ac:dyDescent="0.25">
      <c r="A54" s="53">
        <v>74</v>
      </c>
      <c r="B54" s="53">
        <v>39.484000000000002</v>
      </c>
      <c r="C54" s="53">
        <v>39.383000000000003</v>
      </c>
      <c r="D54" s="53">
        <v>39.633000000000003</v>
      </c>
      <c r="E54" s="53">
        <v>815732</v>
      </c>
      <c r="F54" s="54">
        <v>0.28000000000000003</v>
      </c>
      <c r="G54" s="55">
        <v>0.27</v>
      </c>
      <c r="H54" s="55">
        <v>0.27</v>
      </c>
      <c r="I54" s="55">
        <f t="shared" si="0"/>
        <v>0.27333333333333337</v>
      </c>
      <c r="J54" s="55">
        <f t="shared" si="1"/>
        <v>5.7735026918962623E-3</v>
      </c>
      <c r="K54" s="53" t="str">
        <f t="shared" si="2"/>
        <v>0.27±0.01</v>
      </c>
      <c r="L54" s="53" t="s">
        <v>133</v>
      </c>
      <c r="M54" s="53" t="s">
        <v>28</v>
      </c>
      <c r="O54" s="56">
        <v>0.27333333333333337</v>
      </c>
    </row>
    <row r="55" spans="1:15" x14ac:dyDescent="0.25">
      <c r="A55" s="53">
        <v>75</v>
      </c>
      <c r="B55" s="53">
        <v>42.107999999999997</v>
      </c>
      <c r="C55" s="53">
        <v>42.017000000000003</v>
      </c>
      <c r="D55" s="53">
        <v>42.25</v>
      </c>
      <c r="E55" s="53">
        <v>733610</v>
      </c>
      <c r="F55" s="54">
        <v>0.25</v>
      </c>
      <c r="G55" s="55">
        <v>0.26</v>
      </c>
      <c r="H55" s="55">
        <v>0.24</v>
      </c>
      <c r="I55" s="55">
        <f t="shared" si="0"/>
        <v>0.25</v>
      </c>
      <c r="J55" s="55">
        <f t="shared" si="1"/>
        <v>1.0000000000000009E-2</v>
      </c>
      <c r="K55" s="53" t="str">
        <f t="shared" si="2"/>
        <v>0.25±0.01</v>
      </c>
      <c r="L55" s="53" t="s">
        <v>133</v>
      </c>
      <c r="M55" s="53" t="s">
        <v>98</v>
      </c>
      <c r="O55" s="56">
        <v>0.25</v>
      </c>
    </row>
    <row r="56" spans="1:15" x14ac:dyDescent="0.25">
      <c r="A56" s="53">
        <v>76</v>
      </c>
      <c r="B56" s="53">
        <v>45.042000000000002</v>
      </c>
      <c r="C56" s="53">
        <v>44.942</v>
      </c>
      <c r="D56" s="53">
        <v>45.116999999999997</v>
      </c>
      <c r="E56" s="53">
        <v>133381</v>
      </c>
      <c r="F56" s="54">
        <v>0.05</v>
      </c>
      <c r="G56" s="55">
        <v>0.05</v>
      </c>
      <c r="H56" s="55">
        <v>0.05</v>
      </c>
      <c r="I56" s="55">
        <f t="shared" si="0"/>
        <v>5.000000000000001E-2</v>
      </c>
      <c r="J56" s="55">
        <f t="shared" si="1"/>
        <v>8.4983747219407389E-18</v>
      </c>
      <c r="K56" s="53" t="str">
        <f t="shared" si="2"/>
        <v>0.05±0.00</v>
      </c>
      <c r="L56" s="53" t="s">
        <v>193</v>
      </c>
      <c r="M56" s="58" t="s">
        <v>173</v>
      </c>
      <c r="O56" s="56">
        <v>5.000000000000001E-2</v>
      </c>
    </row>
    <row r="57" spans="1:15" x14ac:dyDescent="0.25">
      <c r="A57" s="53">
        <v>77</v>
      </c>
      <c r="B57" s="53">
        <v>46.222999999999999</v>
      </c>
      <c r="C57" s="53">
        <v>46.125</v>
      </c>
      <c r="D57" s="53">
        <v>46.325000000000003</v>
      </c>
      <c r="E57" s="53">
        <v>2615577</v>
      </c>
      <c r="F57" s="54">
        <v>0.89</v>
      </c>
      <c r="G57" s="55">
        <v>0.9</v>
      </c>
      <c r="H57" s="55">
        <v>0.87</v>
      </c>
      <c r="I57" s="55">
        <f t="shared" si="0"/>
        <v>0.88666666666666671</v>
      </c>
      <c r="J57" s="55">
        <f t="shared" si="1"/>
        <v>1.527525231651948E-2</v>
      </c>
      <c r="K57" s="53" t="str">
        <f t="shared" si="2"/>
        <v>0.89±0.02</v>
      </c>
      <c r="L57" s="53" t="s">
        <v>194</v>
      </c>
      <c r="M57" s="53" t="s">
        <v>99</v>
      </c>
      <c r="O57" s="56">
        <v>0.88666666666666671</v>
      </c>
    </row>
    <row r="58" spans="1:15" x14ac:dyDescent="0.25">
      <c r="A58" s="53" t="s">
        <v>240</v>
      </c>
      <c r="I58" s="56">
        <v>99.3</v>
      </c>
      <c r="O58" s="56">
        <v>99.3</v>
      </c>
    </row>
  </sheetData>
  <mergeCells count="1">
    <mergeCell ref="A1:M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opLeftCell="H34" zoomScale="70" zoomScaleNormal="70" workbookViewId="0">
      <selection activeCell="P2" sqref="P2"/>
    </sheetView>
  </sheetViews>
  <sheetFormatPr defaultRowHeight="15" x14ac:dyDescent="0.25"/>
  <cols>
    <col min="1" max="4" width="9" style="1"/>
    <col min="5" max="5" width="9.75" style="1" customWidth="1"/>
    <col min="6" max="6" width="9" style="1"/>
    <col min="7" max="7" width="12.75" style="7" customWidth="1"/>
    <col min="8" max="8" width="11.625" style="7" bestFit="1" customWidth="1"/>
    <col min="9" max="10" width="9" style="1"/>
    <col min="11" max="11" width="15.125" style="1" customWidth="1"/>
    <col min="12" max="12" width="9" style="1"/>
    <col min="13" max="13" width="9" style="9"/>
    <col min="14" max="14" width="9" style="16"/>
    <col min="15" max="15" width="11" style="16" customWidth="1"/>
    <col min="16" max="16" width="11" style="1" customWidth="1"/>
    <col min="17" max="17" width="15.375" style="1" customWidth="1"/>
    <col min="18" max="18" width="17.875" style="1" customWidth="1"/>
    <col min="19" max="19" width="16.375" style="2" customWidth="1"/>
    <col min="20" max="20" width="9" style="21"/>
    <col min="21" max="21" width="12.375" style="1" customWidth="1"/>
    <col min="22" max="23" width="9" style="1"/>
    <col min="24" max="24" width="10.5" style="1" bestFit="1" customWidth="1"/>
    <col min="25" max="16384" width="9" style="1"/>
  </cols>
  <sheetData>
    <row r="1" spans="1:20" s="6" customFormat="1" ht="23.25" x14ac:dyDescent="0.35">
      <c r="A1" s="79" t="s">
        <v>282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S1" s="19"/>
      <c r="T1" s="20"/>
    </row>
    <row r="2" spans="1:20" ht="15.75" thickBot="1" x14ac:dyDescent="0.3">
      <c r="A2" s="48" t="s">
        <v>280</v>
      </c>
      <c r="B2" s="49" t="s">
        <v>44</v>
      </c>
      <c r="C2" s="49" t="s">
        <v>42</v>
      </c>
      <c r="D2" s="49" t="s">
        <v>43</v>
      </c>
      <c r="E2" s="48" t="s">
        <v>52</v>
      </c>
      <c r="F2" s="50" t="s">
        <v>264</v>
      </c>
      <c r="G2" s="51" t="s">
        <v>266</v>
      </c>
      <c r="H2" s="51" t="s">
        <v>265</v>
      </c>
      <c r="I2" s="52" t="s">
        <v>272</v>
      </c>
      <c r="J2" s="52" t="s">
        <v>267</v>
      </c>
      <c r="K2" s="52" t="s">
        <v>273</v>
      </c>
      <c r="L2" s="48" t="s">
        <v>275</v>
      </c>
      <c r="M2" s="48" t="s">
        <v>276</v>
      </c>
      <c r="N2" s="69"/>
      <c r="O2" s="54"/>
      <c r="P2" s="52" t="s">
        <v>272</v>
      </c>
      <c r="Q2" s="53"/>
      <c r="S2" s="1"/>
      <c r="T2" s="1"/>
    </row>
    <row r="3" spans="1:20" x14ac:dyDescent="0.25">
      <c r="A3" s="53">
        <v>3</v>
      </c>
      <c r="B3" s="53">
        <v>7.484</v>
      </c>
      <c r="C3" s="53">
        <v>7.4080000000000004</v>
      </c>
      <c r="D3" s="53">
        <v>7.5830000000000002</v>
      </c>
      <c r="E3" s="53">
        <v>1923834</v>
      </c>
      <c r="F3" s="53">
        <v>0.57999999999999996</v>
      </c>
      <c r="G3" s="53">
        <v>0.59</v>
      </c>
      <c r="H3" s="53">
        <v>0.56999999999999995</v>
      </c>
      <c r="I3" s="55">
        <f>AVERAGE(F3:H3)</f>
        <v>0.57999999999999996</v>
      </c>
      <c r="J3" s="59">
        <f t="shared" ref="J3:J34" si="0">STDEV(G3,F3,H3)</f>
        <v>1.0000000000000009E-2</v>
      </c>
      <c r="K3" s="53" t="str">
        <f>CONCATENATE(TEXT(ROUND(I3,2),"0.00"),"±",TEXT(ROUND(J3,3),"0.00"))</f>
        <v>0.58±0.01</v>
      </c>
      <c r="L3" s="53" t="s">
        <v>126</v>
      </c>
      <c r="M3" s="53" t="s">
        <v>77</v>
      </c>
      <c r="N3" s="53"/>
      <c r="O3" s="54"/>
      <c r="P3" s="70">
        <v>0.57999999999999996</v>
      </c>
      <c r="Q3" s="3" t="s">
        <v>271</v>
      </c>
      <c r="S3" s="1"/>
      <c r="T3" s="1"/>
    </row>
    <row r="4" spans="1:20" ht="20.25" customHeight="1" x14ac:dyDescent="0.25">
      <c r="A4" s="53">
        <v>4</v>
      </c>
      <c r="B4" s="53">
        <v>7.7160000000000002</v>
      </c>
      <c r="C4" s="53">
        <v>7.5830000000000002</v>
      </c>
      <c r="D4" s="53">
        <v>7.875</v>
      </c>
      <c r="E4" s="53">
        <v>13815154</v>
      </c>
      <c r="F4" s="53">
        <v>4.1900000000000004</v>
      </c>
      <c r="G4" s="53">
        <v>4.2</v>
      </c>
      <c r="H4" s="53">
        <v>4.18</v>
      </c>
      <c r="I4" s="55">
        <f t="shared" ref="I4:I55" si="1">AVERAGE(F4:H4)</f>
        <v>4.1900000000000004</v>
      </c>
      <c r="J4" s="59">
        <f t="shared" si="0"/>
        <v>1.0000000000000231E-2</v>
      </c>
      <c r="K4" s="53" t="str">
        <f t="shared" ref="K4:K55" si="2">CONCATENATE(TEXT(ROUND(I4,2),"0.00"),"±",TEXT(ROUND(J4,3),"0.00"))</f>
        <v>4.19±0.01</v>
      </c>
      <c r="L4" s="53" t="s">
        <v>126</v>
      </c>
      <c r="M4" s="53" t="s">
        <v>0</v>
      </c>
      <c r="N4" s="71"/>
      <c r="O4" s="54"/>
      <c r="P4" s="70">
        <v>4.1900000000000004</v>
      </c>
      <c r="Q4" s="53"/>
      <c r="S4" s="1"/>
      <c r="T4" s="1"/>
    </row>
    <row r="5" spans="1:20" x14ac:dyDescent="0.25">
      <c r="A5" s="53">
        <v>5</v>
      </c>
      <c r="B5" s="53">
        <v>8.2449999999999992</v>
      </c>
      <c r="C5" s="53">
        <v>8.1920000000000002</v>
      </c>
      <c r="D5" s="53">
        <v>8.3079999999999998</v>
      </c>
      <c r="E5" s="53">
        <v>115595</v>
      </c>
      <c r="F5" s="53">
        <v>0.04</v>
      </c>
      <c r="G5" s="53">
        <v>0.04</v>
      </c>
      <c r="H5" s="53">
        <v>0.04</v>
      </c>
      <c r="I5" s="55">
        <f t="shared" si="1"/>
        <v>0.04</v>
      </c>
      <c r="J5" s="59">
        <f t="shared" si="0"/>
        <v>0</v>
      </c>
      <c r="K5" s="53" t="str">
        <f t="shared" si="2"/>
        <v>0.04±0.00</v>
      </c>
      <c r="L5" s="53" t="s">
        <v>126</v>
      </c>
      <c r="M5" s="53" t="s">
        <v>15</v>
      </c>
      <c r="N5" s="53"/>
      <c r="O5" s="54"/>
      <c r="P5" s="70">
        <v>0.04</v>
      </c>
      <c r="Q5" s="53"/>
      <c r="S5" s="1"/>
      <c r="T5" s="1"/>
    </row>
    <row r="6" spans="1:20" x14ac:dyDescent="0.25">
      <c r="A6" s="53">
        <v>7</v>
      </c>
      <c r="B6" s="53">
        <v>9.2070000000000007</v>
      </c>
      <c r="C6" s="53">
        <v>9.1170000000000009</v>
      </c>
      <c r="D6" s="53">
        <v>9.2750000000000004</v>
      </c>
      <c r="E6" s="53">
        <v>14595204</v>
      </c>
      <c r="F6" s="53">
        <v>4.42</v>
      </c>
      <c r="G6" s="53">
        <v>4.43</v>
      </c>
      <c r="H6" s="53">
        <v>4.43</v>
      </c>
      <c r="I6" s="55">
        <f t="shared" si="1"/>
        <v>4.4266666666666667</v>
      </c>
      <c r="J6" s="59">
        <f t="shared" si="0"/>
        <v>5.7735026918961348E-3</v>
      </c>
      <c r="K6" s="53" t="str">
        <f t="shared" si="2"/>
        <v>4.43±0.01</v>
      </c>
      <c r="L6" s="53" t="s">
        <v>126</v>
      </c>
      <c r="M6" s="53" t="s">
        <v>21</v>
      </c>
      <c r="N6" s="53"/>
      <c r="O6" s="54"/>
      <c r="P6" s="70">
        <v>4.4266666666666667</v>
      </c>
      <c r="Q6" s="53"/>
      <c r="S6" s="1"/>
      <c r="T6" s="1"/>
    </row>
    <row r="7" spans="1:20" x14ac:dyDescent="0.25">
      <c r="A7" s="53">
        <v>8</v>
      </c>
      <c r="B7" s="53">
        <v>9.3109999999999999</v>
      </c>
      <c r="C7" s="53">
        <v>9.2750000000000004</v>
      </c>
      <c r="D7" s="53">
        <v>9.4079999999999995</v>
      </c>
      <c r="E7" s="53">
        <v>1229329</v>
      </c>
      <c r="F7" s="53">
        <v>0.37</v>
      </c>
      <c r="G7" s="53">
        <v>0.36</v>
      </c>
      <c r="H7" s="53">
        <v>0.38</v>
      </c>
      <c r="I7" s="55">
        <f t="shared" si="1"/>
        <v>0.36999999999999994</v>
      </c>
      <c r="J7" s="59">
        <f t="shared" si="0"/>
        <v>1.0000000000000009E-2</v>
      </c>
      <c r="K7" s="53" t="str">
        <f t="shared" si="2"/>
        <v>0.37±0.01</v>
      </c>
      <c r="L7" s="53" t="s">
        <v>126</v>
      </c>
      <c r="M7" s="53" t="s">
        <v>7</v>
      </c>
      <c r="N7" s="53"/>
      <c r="O7" s="54"/>
      <c r="P7" s="70">
        <v>0.36999999999999994</v>
      </c>
      <c r="Q7" s="53"/>
      <c r="S7" s="1"/>
      <c r="T7" s="1"/>
    </row>
    <row r="8" spans="1:20" x14ac:dyDescent="0.25">
      <c r="A8" s="53">
        <v>9</v>
      </c>
      <c r="B8" s="53">
        <v>9.9640000000000004</v>
      </c>
      <c r="C8" s="53">
        <v>9.8420000000000005</v>
      </c>
      <c r="D8" s="53">
        <v>10.157999999999999</v>
      </c>
      <c r="E8" s="53">
        <v>57764832</v>
      </c>
      <c r="F8" s="53">
        <v>17.5</v>
      </c>
      <c r="G8" s="53">
        <v>17.52</v>
      </c>
      <c r="H8" s="53">
        <v>17.48</v>
      </c>
      <c r="I8" s="55">
        <f t="shared" si="1"/>
        <v>17.5</v>
      </c>
      <c r="J8" s="59">
        <f t="shared" si="0"/>
        <v>1.9999999999999574E-2</v>
      </c>
      <c r="K8" s="53" t="str">
        <f t="shared" si="2"/>
        <v>17.50±0.02</v>
      </c>
      <c r="L8" s="53" t="s">
        <v>126</v>
      </c>
      <c r="M8" s="53" t="s">
        <v>20</v>
      </c>
      <c r="N8" s="53"/>
      <c r="O8" s="54"/>
      <c r="P8" s="70">
        <v>17.5</v>
      </c>
      <c r="Q8" s="53"/>
      <c r="S8" s="1"/>
      <c r="T8" s="1"/>
    </row>
    <row r="9" spans="1:20" x14ac:dyDescent="0.25">
      <c r="A9" s="53">
        <v>10</v>
      </c>
      <c r="B9" s="53">
        <v>10.451000000000001</v>
      </c>
      <c r="C9" s="53">
        <v>10.35</v>
      </c>
      <c r="D9" s="53">
        <v>10.632999999999999</v>
      </c>
      <c r="E9" s="53">
        <v>9495620</v>
      </c>
      <c r="F9" s="53">
        <v>2.88</v>
      </c>
      <c r="G9" s="53">
        <v>2.87</v>
      </c>
      <c r="H9" s="53">
        <v>2.86</v>
      </c>
      <c r="I9" s="55">
        <f t="shared" si="1"/>
        <v>2.8699999999999997</v>
      </c>
      <c r="J9" s="59">
        <f t="shared" si="0"/>
        <v>1.0000000000000009E-2</v>
      </c>
      <c r="K9" s="53" t="str">
        <f t="shared" si="2"/>
        <v>2.87±0.01</v>
      </c>
      <c r="L9" s="53" t="s">
        <v>126</v>
      </c>
      <c r="M9" s="53" t="s">
        <v>19</v>
      </c>
      <c r="N9" s="53"/>
      <c r="O9" s="54"/>
      <c r="P9" s="70">
        <v>2.8699999999999997</v>
      </c>
      <c r="Q9" s="53"/>
      <c r="S9" s="1"/>
      <c r="T9" s="1"/>
    </row>
    <row r="10" spans="1:20" x14ac:dyDescent="0.25">
      <c r="A10" s="53">
        <v>11</v>
      </c>
      <c r="B10" s="53">
        <v>10.968999999999999</v>
      </c>
      <c r="C10" s="53">
        <v>10.858000000000001</v>
      </c>
      <c r="D10" s="53">
        <v>11.108000000000001</v>
      </c>
      <c r="E10" s="53">
        <v>7158647</v>
      </c>
      <c r="F10" s="53">
        <v>2.17</v>
      </c>
      <c r="G10" s="53">
        <v>2.1800000000000002</v>
      </c>
      <c r="H10" s="53">
        <v>2.16</v>
      </c>
      <c r="I10" s="55">
        <f t="shared" si="1"/>
        <v>2.17</v>
      </c>
      <c r="J10" s="59">
        <f t="shared" si="0"/>
        <v>1.0000000000000009E-2</v>
      </c>
      <c r="K10" s="53" t="str">
        <f t="shared" si="2"/>
        <v>2.17±0.01</v>
      </c>
      <c r="L10" s="53" t="s">
        <v>126</v>
      </c>
      <c r="M10" s="53" t="s">
        <v>243</v>
      </c>
      <c r="N10" s="53"/>
      <c r="O10" s="54"/>
      <c r="P10" s="70">
        <v>2.17</v>
      </c>
      <c r="Q10" s="53"/>
      <c r="S10" s="1"/>
      <c r="T10" s="1"/>
    </row>
    <row r="11" spans="1:20" x14ac:dyDescent="0.25">
      <c r="A11" s="53">
        <v>12</v>
      </c>
      <c r="B11" s="53">
        <v>11.349</v>
      </c>
      <c r="C11" s="53">
        <v>11.25</v>
      </c>
      <c r="D11" s="53">
        <v>11.407999999999999</v>
      </c>
      <c r="E11" s="53">
        <v>1707338</v>
      </c>
      <c r="F11" s="53">
        <v>0.52</v>
      </c>
      <c r="G11" s="53">
        <v>0.53</v>
      </c>
      <c r="H11" s="53">
        <v>0.53</v>
      </c>
      <c r="I11" s="55">
        <f t="shared" si="1"/>
        <v>0.52666666666666673</v>
      </c>
      <c r="J11" s="59">
        <f t="shared" si="0"/>
        <v>5.7735026918962623E-3</v>
      </c>
      <c r="K11" s="53" t="str">
        <f t="shared" si="2"/>
        <v>0.53±0.01</v>
      </c>
      <c r="L11" s="53" t="s">
        <v>127</v>
      </c>
      <c r="M11" s="53" t="s">
        <v>100</v>
      </c>
      <c r="N11" s="53"/>
      <c r="O11" s="54"/>
      <c r="P11" s="70">
        <v>0.52666666666666673</v>
      </c>
      <c r="Q11" s="53"/>
      <c r="S11" s="1"/>
      <c r="T11" s="1"/>
    </row>
    <row r="12" spans="1:20" x14ac:dyDescent="0.25">
      <c r="A12" s="53">
        <v>13</v>
      </c>
      <c r="B12" s="53">
        <v>11.548999999999999</v>
      </c>
      <c r="C12" s="53">
        <v>11.407999999999999</v>
      </c>
      <c r="D12" s="53">
        <v>11.592000000000001</v>
      </c>
      <c r="E12" s="53">
        <v>87564558</v>
      </c>
      <c r="F12" s="53">
        <v>26.53</v>
      </c>
      <c r="G12" s="53">
        <v>26.52</v>
      </c>
      <c r="H12" s="53">
        <v>26.56</v>
      </c>
      <c r="I12" s="55">
        <f t="shared" si="1"/>
        <v>26.536666666666665</v>
      </c>
      <c r="J12" s="59">
        <f t="shared" si="0"/>
        <v>2.0816659994660598E-2</v>
      </c>
      <c r="K12" s="53" t="str">
        <f t="shared" si="2"/>
        <v>26.54±0.02</v>
      </c>
      <c r="L12" s="53" t="s">
        <v>126</v>
      </c>
      <c r="M12" s="53" t="s">
        <v>101</v>
      </c>
      <c r="N12" s="53"/>
      <c r="O12" s="54"/>
      <c r="P12" s="70">
        <v>26.536666666666665</v>
      </c>
      <c r="Q12" s="53"/>
      <c r="S12" s="1"/>
      <c r="T12" s="1"/>
    </row>
    <row r="13" spans="1:20" x14ac:dyDescent="0.25">
      <c r="A13" s="53">
        <v>14</v>
      </c>
      <c r="B13" s="53">
        <v>11.615</v>
      </c>
      <c r="C13" s="53">
        <v>11.592000000000001</v>
      </c>
      <c r="D13" s="53">
        <v>11.824999999999999</v>
      </c>
      <c r="E13" s="53">
        <v>16253584</v>
      </c>
      <c r="F13" s="53">
        <v>4.92</v>
      </c>
      <c r="G13" s="53">
        <v>4.91</v>
      </c>
      <c r="H13" s="53">
        <v>4.93</v>
      </c>
      <c r="I13" s="55">
        <f t="shared" si="1"/>
        <v>4.92</v>
      </c>
      <c r="J13" s="59">
        <f t="shared" si="0"/>
        <v>9.9999999999997868E-3</v>
      </c>
      <c r="K13" s="53" t="str">
        <f t="shared" si="2"/>
        <v>4.92±0.01</v>
      </c>
      <c r="L13" s="53" t="s">
        <v>128</v>
      </c>
      <c r="M13" s="53" t="s">
        <v>17</v>
      </c>
      <c r="N13" s="53"/>
      <c r="O13" s="54"/>
      <c r="P13" s="70">
        <v>4.92</v>
      </c>
      <c r="Q13" s="53"/>
      <c r="S13" s="1"/>
      <c r="T13" s="1"/>
    </row>
    <row r="14" spans="1:20" x14ac:dyDescent="0.25">
      <c r="A14" s="53">
        <v>15</v>
      </c>
      <c r="B14" s="53">
        <v>11.951000000000001</v>
      </c>
      <c r="C14" s="53">
        <v>11.824999999999999</v>
      </c>
      <c r="D14" s="53">
        <v>12.125</v>
      </c>
      <c r="E14" s="53">
        <v>29849668</v>
      </c>
      <c r="F14" s="53">
        <v>9.0399999999999991</v>
      </c>
      <c r="G14" s="53">
        <v>9.06</v>
      </c>
      <c r="H14" s="53">
        <v>9.02</v>
      </c>
      <c r="I14" s="55">
        <f t="shared" si="1"/>
        <v>9.0400000000000009</v>
      </c>
      <c r="J14" s="59">
        <f t="shared" si="0"/>
        <v>2.0000000000000462E-2</v>
      </c>
      <c r="K14" s="53" t="str">
        <f t="shared" si="2"/>
        <v>9.04±0.02</v>
      </c>
      <c r="L14" s="53" t="s">
        <v>126</v>
      </c>
      <c r="M14" s="53" t="s">
        <v>67</v>
      </c>
      <c r="N14" s="53"/>
      <c r="O14" s="54"/>
      <c r="P14" s="70">
        <v>9.0400000000000009</v>
      </c>
      <c r="Q14" s="53"/>
      <c r="S14" s="1"/>
      <c r="T14" s="1"/>
    </row>
    <row r="15" spans="1:20" x14ac:dyDescent="0.25">
      <c r="A15" s="53">
        <v>16</v>
      </c>
      <c r="B15" s="53">
        <v>12.391</v>
      </c>
      <c r="C15" s="53">
        <v>12.292</v>
      </c>
      <c r="D15" s="53">
        <v>12.55</v>
      </c>
      <c r="E15" s="53">
        <v>14501497</v>
      </c>
      <c r="F15" s="53">
        <v>4.3899999999999997</v>
      </c>
      <c r="G15" s="53">
        <v>4.4000000000000004</v>
      </c>
      <c r="H15" s="53">
        <v>4.38</v>
      </c>
      <c r="I15" s="55">
        <f t="shared" si="1"/>
        <v>4.3899999999999997</v>
      </c>
      <c r="J15" s="59">
        <f t="shared" si="0"/>
        <v>1.0000000000000231E-2</v>
      </c>
      <c r="K15" s="53" t="str">
        <f t="shared" si="2"/>
        <v>4.39±0.01</v>
      </c>
      <c r="L15" s="53" t="s">
        <v>126</v>
      </c>
      <c r="M15" s="53" t="s">
        <v>57</v>
      </c>
      <c r="N15" s="53"/>
      <c r="O15" s="54"/>
      <c r="P15" s="70">
        <v>4.3899999999999997</v>
      </c>
      <c r="Q15" s="53"/>
      <c r="S15" s="1"/>
      <c r="T15" s="1"/>
    </row>
    <row r="16" spans="1:20" x14ac:dyDescent="0.25">
      <c r="A16" s="53">
        <v>17</v>
      </c>
      <c r="B16" s="53">
        <v>12.821</v>
      </c>
      <c r="C16" s="53">
        <v>12.725</v>
      </c>
      <c r="D16" s="53">
        <v>12.983000000000001</v>
      </c>
      <c r="E16" s="53">
        <v>11638169</v>
      </c>
      <c r="F16" s="53">
        <v>3.53</v>
      </c>
      <c r="G16" s="53">
        <v>3.54</v>
      </c>
      <c r="H16" s="53">
        <v>3.55</v>
      </c>
      <c r="I16" s="55">
        <f t="shared" si="1"/>
        <v>3.5400000000000005</v>
      </c>
      <c r="J16" s="59">
        <f t="shared" si="0"/>
        <v>1.0000000000000009E-2</v>
      </c>
      <c r="K16" s="53" t="str">
        <f t="shared" si="2"/>
        <v>3.54±0.01</v>
      </c>
      <c r="L16" s="53" t="s">
        <v>126</v>
      </c>
      <c r="M16" s="53" t="s">
        <v>68</v>
      </c>
      <c r="N16" s="53"/>
      <c r="O16" s="54"/>
      <c r="P16" s="70">
        <v>3.5400000000000005</v>
      </c>
      <c r="Q16" s="53"/>
      <c r="S16" s="1"/>
      <c r="T16" s="1"/>
    </row>
    <row r="17" spans="1:20" x14ac:dyDescent="0.25">
      <c r="A17" s="53">
        <v>18</v>
      </c>
      <c r="B17" s="53">
        <v>13.367000000000001</v>
      </c>
      <c r="C17" s="53">
        <v>13.308</v>
      </c>
      <c r="D17" s="53">
        <v>13.475</v>
      </c>
      <c r="E17" s="53">
        <v>81083</v>
      </c>
      <c r="F17" s="53">
        <v>0.02</v>
      </c>
      <c r="G17" s="53">
        <v>0.02</v>
      </c>
      <c r="H17" s="53">
        <v>0.02</v>
      </c>
      <c r="I17" s="55">
        <f t="shared" si="1"/>
        <v>0.02</v>
      </c>
      <c r="J17" s="59">
        <f t="shared" si="0"/>
        <v>0</v>
      </c>
      <c r="K17" s="53" t="str">
        <f t="shared" si="2"/>
        <v>0.02±0.00</v>
      </c>
      <c r="L17" s="53" t="s">
        <v>128</v>
      </c>
      <c r="M17" s="58" t="s">
        <v>125</v>
      </c>
      <c r="N17" s="53"/>
      <c r="O17" s="54"/>
      <c r="P17" s="70">
        <v>0.02</v>
      </c>
      <c r="Q17" s="53"/>
      <c r="S17" s="1"/>
      <c r="T17" s="1"/>
    </row>
    <row r="18" spans="1:20" x14ac:dyDescent="0.25">
      <c r="A18" s="53">
        <v>19</v>
      </c>
      <c r="B18" s="53">
        <v>13.795999999999999</v>
      </c>
      <c r="C18" s="53">
        <v>13.708</v>
      </c>
      <c r="D18" s="53">
        <v>13.925000000000001</v>
      </c>
      <c r="E18" s="53">
        <v>273123</v>
      </c>
      <c r="F18" s="53">
        <v>0.08</v>
      </c>
      <c r="G18" s="53">
        <v>0.08</v>
      </c>
      <c r="H18" s="53">
        <v>0.08</v>
      </c>
      <c r="I18" s="55">
        <f t="shared" si="1"/>
        <v>0.08</v>
      </c>
      <c r="J18" s="59">
        <f t="shared" si="0"/>
        <v>0</v>
      </c>
      <c r="K18" s="53" t="str">
        <f t="shared" si="2"/>
        <v>0.08±0.00</v>
      </c>
      <c r="L18" s="53" t="s">
        <v>142</v>
      </c>
      <c r="M18" s="53" t="s">
        <v>18</v>
      </c>
      <c r="N18" s="53"/>
      <c r="O18" s="54"/>
      <c r="P18" s="70">
        <v>0.08</v>
      </c>
      <c r="Q18" s="53"/>
      <c r="S18" s="1"/>
      <c r="T18" s="1"/>
    </row>
    <row r="19" spans="1:20" x14ac:dyDescent="0.25">
      <c r="A19" s="53">
        <v>20</v>
      </c>
      <c r="B19" s="53">
        <v>14.151</v>
      </c>
      <c r="C19" s="53">
        <v>14.058</v>
      </c>
      <c r="D19" s="53">
        <v>14.317</v>
      </c>
      <c r="E19" s="53">
        <v>4242680</v>
      </c>
      <c r="F19" s="53">
        <v>1.29</v>
      </c>
      <c r="G19" s="53">
        <v>1.32</v>
      </c>
      <c r="H19" s="53">
        <v>1.28</v>
      </c>
      <c r="I19" s="55">
        <f t="shared" si="1"/>
        <v>1.2966666666666669</v>
      </c>
      <c r="J19" s="59">
        <f t="shared" si="0"/>
        <v>2.0816659994661344E-2</v>
      </c>
      <c r="K19" s="53" t="str">
        <f t="shared" si="2"/>
        <v>1.30±0.02</v>
      </c>
      <c r="L19" s="53" t="s">
        <v>126</v>
      </c>
      <c r="M19" s="53" t="s">
        <v>16</v>
      </c>
      <c r="N19" s="53"/>
      <c r="O19" s="54"/>
      <c r="P19" s="70">
        <v>1.2966666666666669</v>
      </c>
      <c r="Q19" s="53"/>
      <c r="S19" s="1"/>
      <c r="T19" s="1"/>
    </row>
    <row r="20" spans="1:20" x14ac:dyDescent="0.25">
      <c r="A20" s="53">
        <v>22</v>
      </c>
      <c r="B20" s="53">
        <v>14.946999999999999</v>
      </c>
      <c r="C20" s="53">
        <v>14.867000000000001</v>
      </c>
      <c r="D20" s="53">
        <v>15.167</v>
      </c>
      <c r="E20" s="53">
        <v>5141479</v>
      </c>
      <c r="F20" s="53">
        <v>1.56</v>
      </c>
      <c r="G20" s="53">
        <v>1.59</v>
      </c>
      <c r="H20" s="53">
        <v>1.57</v>
      </c>
      <c r="I20" s="55">
        <f t="shared" si="1"/>
        <v>1.5733333333333335</v>
      </c>
      <c r="J20" s="59">
        <f t="shared" si="0"/>
        <v>1.527525231651948E-2</v>
      </c>
      <c r="K20" s="53" t="str">
        <f t="shared" si="2"/>
        <v>1.57±0.02</v>
      </c>
      <c r="L20" s="53" t="s">
        <v>128</v>
      </c>
      <c r="M20" s="53" t="s">
        <v>69</v>
      </c>
      <c r="N20" s="53"/>
      <c r="O20" s="54"/>
      <c r="P20" s="70">
        <v>1.5733333333333335</v>
      </c>
      <c r="Q20" s="53"/>
      <c r="S20" s="1"/>
      <c r="T20" s="1"/>
    </row>
    <row r="21" spans="1:20" x14ac:dyDescent="0.25">
      <c r="A21" s="53">
        <v>24</v>
      </c>
      <c r="B21" s="53">
        <v>15.891999999999999</v>
      </c>
      <c r="C21" s="53">
        <v>15.808</v>
      </c>
      <c r="D21" s="53">
        <v>16.016999999999999</v>
      </c>
      <c r="E21" s="53">
        <v>825201</v>
      </c>
      <c r="F21" s="53">
        <v>0.25</v>
      </c>
      <c r="G21" s="53">
        <v>0.26</v>
      </c>
      <c r="H21" s="53">
        <v>0.26</v>
      </c>
      <c r="I21" s="55">
        <f t="shared" si="1"/>
        <v>0.25666666666666665</v>
      </c>
      <c r="J21" s="59">
        <f t="shared" si="0"/>
        <v>5.7735026918962623E-3</v>
      </c>
      <c r="K21" s="53" t="str">
        <f t="shared" si="2"/>
        <v>0.26±0.01</v>
      </c>
      <c r="L21" s="53" t="s">
        <v>128</v>
      </c>
      <c r="M21" s="53" t="s">
        <v>102</v>
      </c>
      <c r="N21" s="53"/>
      <c r="O21" s="54"/>
      <c r="P21" s="70">
        <v>0.25666666666666665</v>
      </c>
      <c r="Q21" s="53"/>
      <c r="S21" s="1"/>
      <c r="T21" s="1"/>
    </row>
    <row r="22" spans="1:20" x14ac:dyDescent="0.25">
      <c r="A22" s="53">
        <v>25</v>
      </c>
      <c r="B22" s="53">
        <v>16.111000000000001</v>
      </c>
      <c r="C22" s="53">
        <v>16.016999999999999</v>
      </c>
      <c r="D22" s="53">
        <v>16.216999999999999</v>
      </c>
      <c r="E22" s="53">
        <v>573560</v>
      </c>
      <c r="F22" s="53">
        <v>0.17</v>
      </c>
      <c r="G22" s="53">
        <v>0.17</v>
      </c>
      <c r="H22" s="53">
        <v>0.18</v>
      </c>
      <c r="I22" s="55">
        <f t="shared" si="1"/>
        <v>0.17333333333333334</v>
      </c>
      <c r="J22" s="59">
        <f t="shared" si="0"/>
        <v>5.7735026918962467E-3</v>
      </c>
      <c r="K22" s="53" t="str">
        <f t="shared" si="2"/>
        <v>0.17±0.01</v>
      </c>
      <c r="L22" s="53" t="s">
        <v>126</v>
      </c>
      <c r="M22" s="53" t="s">
        <v>103</v>
      </c>
      <c r="N22" s="53"/>
      <c r="O22" s="54"/>
      <c r="P22" s="70">
        <v>0.17333333333333334</v>
      </c>
      <c r="Q22" s="53"/>
      <c r="S22" s="1"/>
      <c r="T22" s="1"/>
    </row>
    <row r="23" spans="1:20" x14ac:dyDescent="0.25">
      <c r="A23" s="53">
        <v>26</v>
      </c>
      <c r="B23" s="53">
        <v>16.8</v>
      </c>
      <c r="C23" s="53">
        <v>16.716999999999999</v>
      </c>
      <c r="D23" s="53">
        <v>16.933</v>
      </c>
      <c r="E23" s="53">
        <v>522915</v>
      </c>
      <c r="F23" s="53">
        <v>0.16</v>
      </c>
      <c r="G23" s="53">
        <v>0.15</v>
      </c>
      <c r="H23" s="53">
        <v>0.17</v>
      </c>
      <c r="I23" s="55">
        <f t="shared" si="1"/>
        <v>0.16</v>
      </c>
      <c r="J23" s="59">
        <f t="shared" si="0"/>
        <v>1.0000000000000009E-2</v>
      </c>
      <c r="K23" s="53" t="str">
        <f t="shared" si="2"/>
        <v>0.16±0.01</v>
      </c>
      <c r="L23" s="53" t="s">
        <v>128</v>
      </c>
      <c r="M23" s="53" t="s">
        <v>104</v>
      </c>
      <c r="N23" s="53"/>
      <c r="O23" s="54"/>
      <c r="P23" s="70">
        <v>0.16</v>
      </c>
      <c r="Q23" s="53"/>
      <c r="S23" s="1"/>
      <c r="T23" s="1"/>
    </row>
    <row r="24" spans="1:20" x14ac:dyDescent="0.25">
      <c r="A24" s="53">
        <v>27</v>
      </c>
      <c r="B24" s="53">
        <v>17</v>
      </c>
      <c r="C24" s="53">
        <v>16.966999999999999</v>
      </c>
      <c r="D24" s="53">
        <v>17.2</v>
      </c>
      <c r="E24" s="53">
        <v>104236</v>
      </c>
      <c r="F24" s="53">
        <v>0.03</v>
      </c>
      <c r="G24" s="53">
        <v>0.03</v>
      </c>
      <c r="H24" s="53">
        <v>0.03</v>
      </c>
      <c r="I24" s="55">
        <f t="shared" si="1"/>
        <v>0.03</v>
      </c>
      <c r="J24" s="59">
        <f t="shared" si="0"/>
        <v>0</v>
      </c>
      <c r="K24" s="53" t="str">
        <f t="shared" si="2"/>
        <v>0.03±0.00</v>
      </c>
      <c r="L24" s="53" t="s">
        <v>195</v>
      </c>
      <c r="M24" s="53" t="s">
        <v>174</v>
      </c>
      <c r="N24" s="53"/>
      <c r="O24" s="54"/>
      <c r="P24" s="70">
        <v>0.03</v>
      </c>
      <c r="Q24" s="53"/>
      <c r="S24" s="1"/>
      <c r="T24" s="1"/>
    </row>
    <row r="25" spans="1:20" x14ac:dyDescent="0.25">
      <c r="A25" s="53">
        <v>28</v>
      </c>
      <c r="B25" s="53">
        <v>17.260999999999999</v>
      </c>
      <c r="C25" s="53">
        <v>17.2</v>
      </c>
      <c r="D25" s="53">
        <v>17.358000000000001</v>
      </c>
      <c r="E25" s="53">
        <v>419701</v>
      </c>
      <c r="F25" s="53">
        <v>0.13</v>
      </c>
      <c r="G25" s="53">
        <v>0.12</v>
      </c>
      <c r="H25" s="53">
        <v>0.14000000000000001</v>
      </c>
      <c r="I25" s="55">
        <f t="shared" si="1"/>
        <v>0.13</v>
      </c>
      <c r="J25" s="59">
        <f t="shared" si="0"/>
        <v>1.0000000000000009E-2</v>
      </c>
      <c r="K25" s="53" t="str">
        <f t="shared" si="2"/>
        <v>0.13±0.01</v>
      </c>
      <c r="L25" s="53" t="s">
        <v>128</v>
      </c>
      <c r="M25" s="53" t="s">
        <v>91</v>
      </c>
      <c r="N25" s="53"/>
      <c r="O25" s="54"/>
      <c r="P25" s="70">
        <v>0.13</v>
      </c>
      <c r="Q25" s="53"/>
      <c r="S25" s="1"/>
      <c r="T25" s="1"/>
    </row>
    <row r="26" spans="1:20" x14ac:dyDescent="0.25">
      <c r="A26" s="53">
        <v>29</v>
      </c>
      <c r="B26" s="53">
        <v>18.529</v>
      </c>
      <c r="C26" s="53">
        <v>18.391999999999999</v>
      </c>
      <c r="D26" s="53">
        <v>18.757999999999999</v>
      </c>
      <c r="E26" s="53">
        <v>26492462</v>
      </c>
      <c r="F26" s="53">
        <v>8.0299999999999994</v>
      </c>
      <c r="G26" s="53">
        <v>8.02</v>
      </c>
      <c r="H26" s="53">
        <v>8.0500000000000007</v>
      </c>
      <c r="I26" s="55">
        <f t="shared" si="1"/>
        <v>8.0333333333333332</v>
      </c>
      <c r="J26" s="59">
        <f t="shared" si="0"/>
        <v>1.527525231652011E-2</v>
      </c>
      <c r="K26" s="53" t="str">
        <f t="shared" si="2"/>
        <v>8.03±0.02</v>
      </c>
      <c r="L26" s="53" t="s">
        <v>128</v>
      </c>
      <c r="M26" s="53" t="s">
        <v>92</v>
      </c>
      <c r="N26" s="53"/>
      <c r="O26" s="54"/>
      <c r="P26" s="70">
        <v>8.0333333333333332</v>
      </c>
      <c r="Q26" s="53"/>
      <c r="S26" s="1"/>
      <c r="T26" s="1"/>
    </row>
    <row r="27" spans="1:20" x14ac:dyDescent="0.25">
      <c r="A27" s="53">
        <v>30</v>
      </c>
      <c r="B27" s="53">
        <v>18.859000000000002</v>
      </c>
      <c r="C27" s="53">
        <v>18.757999999999999</v>
      </c>
      <c r="D27" s="53">
        <v>18.942</v>
      </c>
      <c r="E27" s="53">
        <v>163157</v>
      </c>
      <c r="F27" s="53">
        <v>0.05</v>
      </c>
      <c r="G27" s="53">
        <v>0.05</v>
      </c>
      <c r="H27" s="53">
        <v>0.05</v>
      </c>
      <c r="I27" s="55">
        <f t="shared" si="1"/>
        <v>5.000000000000001E-2</v>
      </c>
      <c r="J27" s="59">
        <f t="shared" si="0"/>
        <v>8.4983747219407389E-18</v>
      </c>
      <c r="K27" s="53" t="str">
        <f t="shared" si="2"/>
        <v>0.05±0.00</v>
      </c>
      <c r="L27" s="53" t="s">
        <v>134</v>
      </c>
      <c r="M27" s="53" t="s">
        <v>157</v>
      </c>
      <c r="N27" s="53"/>
      <c r="O27" s="54"/>
      <c r="P27" s="70">
        <v>5.000000000000001E-2</v>
      </c>
      <c r="Q27" s="53"/>
      <c r="S27" s="1"/>
      <c r="T27" s="1"/>
    </row>
    <row r="28" spans="1:20" x14ac:dyDescent="0.25">
      <c r="A28" s="53">
        <v>31</v>
      </c>
      <c r="B28" s="53">
        <v>19.251999999999999</v>
      </c>
      <c r="C28" s="53">
        <v>19.149999999999999</v>
      </c>
      <c r="D28" s="53">
        <v>19.399999999999999</v>
      </c>
      <c r="E28" s="53">
        <v>2811007</v>
      </c>
      <c r="F28" s="53">
        <v>0.85</v>
      </c>
      <c r="G28" s="53">
        <v>0.84</v>
      </c>
      <c r="H28" s="53">
        <v>0.86</v>
      </c>
      <c r="I28" s="55">
        <f t="shared" si="1"/>
        <v>0.85</v>
      </c>
      <c r="J28" s="59">
        <f t="shared" si="0"/>
        <v>1.0000000000000009E-2</v>
      </c>
      <c r="K28" s="53" t="str">
        <f t="shared" si="2"/>
        <v>0.85±0.01</v>
      </c>
      <c r="L28" s="53" t="s">
        <v>128</v>
      </c>
      <c r="M28" s="53" t="s">
        <v>73</v>
      </c>
      <c r="N28" s="53"/>
      <c r="O28" s="54"/>
      <c r="P28" s="70">
        <v>0.85</v>
      </c>
      <c r="Q28" s="53"/>
      <c r="S28" s="1"/>
      <c r="T28" s="1"/>
    </row>
    <row r="29" spans="1:20" x14ac:dyDescent="0.25">
      <c r="A29" s="53">
        <v>33</v>
      </c>
      <c r="B29" s="53">
        <v>19.754000000000001</v>
      </c>
      <c r="C29" s="53">
        <v>19.692</v>
      </c>
      <c r="D29" s="53">
        <v>19.824999999999999</v>
      </c>
      <c r="E29" s="53">
        <v>152326</v>
      </c>
      <c r="F29" s="53">
        <v>0.05</v>
      </c>
      <c r="G29" s="53">
        <v>0.05</v>
      </c>
      <c r="H29" s="53">
        <v>0.06</v>
      </c>
      <c r="I29" s="55">
        <f t="shared" si="1"/>
        <v>5.3333333333333337E-2</v>
      </c>
      <c r="J29" s="59">
        <f t="shared" si="0"/>
        <v>5.7735026918962545E-3</v>
      </c>
      <c r="K29" s="53" t="str">
        <f t="shared" si="2"/>
        <v>0.05±0.01</v>
      </c>
      <c r="L29" s="53" t="s">
        <v>138</v>
      </c>
      <c r="M29" s="53" t="s">
        <v>22</v>
      </c>
      <c r="N29" s="53"/>
      <c r="O29" s="54"/>
      <c r="P29" s="70">
        <v>5.3333333333333337E-2</v>
      </c>
      <c r="Q29" s="53"/>
      <c r="S29" s="1"/>
      <c r="T29" s="1"/>
    </row>
    <row r="30" spans="1:20" x14ac:dyDescent="0.25">
      <c r="A30" s="53">
        <v>35</v>
      </c>
      <c r="B30" s="53">
        <v>20.065999999999999</v>
      </c>
      <c r="C30" s="53">
        <v>20</v>
      </c>
      <c r="D30" s="53">
        <v>20.132999999999999</v>
      </c>
      <c r="E30" s="53">
        <v>733681</v>
      </c>
      <c r="F30" s="53">
        <v>0.22</v>
      </c>
      <c r="G30" s="53">
        <v>0.2</v>
      </c>
      <c r="H30" s="53">
        <v>0.21</v>
      </c>
      <c r="I30" s="55">
        <f t="shared" si="1"/>
        <v>0.21</v>
      </c>
      <c r="J30" s="59">
        <f t="shared" si="0"/>
        <v>9.999999999999995E-3</v>
      </c>
      <c r="K30" s="53" t="str">
        <f t="shared" si="2"/>
        <v>0.21±0.01</v>
      </c>
      <c r="L30" s="53" t="s">
        <v>135</v>
      </c>
      <c r="M30" s="53" t="s">
        <v>105</v>
      </c>
      <c r="N30" s="53"/>
      <c r="O30" s="54"/>
      <c r="P30" s="70">
        <v>0.21</v>
      </c>
      <c r="Q30" s="53"/>
      <c r="S30" s="1"/>
      <c r="T30" s="1"/>
    </row>
    <row r="31" spans="1:20" x14ac:dyDescent="0.25">
      <c r="A31" s="53">
        <v>36</v>
      </c>
      <c r="B31" s="53">
        <v>20.149999999999999</v>
      </c>
      <c r="C31" s="53">
        <v>20.132999999999999</v>
      </c>
      <c r="D31" s="53">
        <v>20.266999999999999</v>
      </c>
      <c r="E31" s="53">
        <v>153536</v>
      </c>
      <c r="F31" s="53">
        <v>0.05</v>
      </c>
      <c r="G31" s="53">
        <v>0.05</v>
      </c>
      <c r="H31" s="53">
        <v>0.05</v>
      </c>
      <c r="I31" s="55">
        <f t="shared" si="1"/>
        <v>5.000000000000001E-2</v>
      </c>
      <c r="J31" s="59">
        <f t="shared" si="0"/>
        <v>8.4983747219407389E-18</v>
      </c>
      <c r="K31" s="53" t="str">
        <f t="shared" si="2"/>
        <v>0.05±0.00</v>
      </c>
      <c r="L31" s="53" t="s">
        <v>128</v>
      </c>
      <c r="M31" s="53" t="s">
        <v>175</v>
      </c>
      <c r="N31" s="53"/>
      <c r="O31" s="54"/>
      <c r="P31" s="70">
        <v>5.000000000000001E-2</v>
      </c>
      <c r="Q31" s="53"/>
      <c r="S31" s="1"/>
      <c r="T31" s="1"/>
    </row>
    <row r="32" spans="1:20" x14ac:dyDescent="0.25">
      <c r="A32" s="53">
        <v>37</v>
      </c>
      <c r="B32" s="53">
        <v>22.067</v>
      </c>
      <c r="C32" s="53">
        <v>21.966999999999999</v>
      </c>
      <c r="D32" s="53">
        <v>22.192</v>
      </c>
      <c r="E32" s="53">
        <v>1598265</v>
      </c>
      <c r="F32" s="53">
        <v>0.48</v>
      </c>
      <c r="G32" s="53">
        <v>0.47</v>
      </c>
      <c r="H32" s="53">
        <v>0.47</v>
      </c>
      <c r="I32" s="55">
        <f t="shared" si="1"/>
        <v>0.47333333333333333</v>
      </c>
      <c r="J32" s="59">
        <f t="shared" si="0"/>
        <v>5.7735026918962623E-3</v>
      </c>
      <c r="K32" s="53" t="str">
        <f t="shared" si="2"/>
        <v>0.47±0.01</v>
      </c>
      <c r="L32" s="53" t="s">
        <v>136</v>
      </c>
      <c r="M32" s="53" t="s">
        <v>106</v>
      </c>
      <c r="N32" s="53"/>
      <c r="O32" s="54"/>
      <c r="P32" s="70">
        <v>0.47333333333333333</v>
      </c>
      <c r="Q32" s="53"/>
      <c r="S32" s="1"/>
      <c r="T32" s="1"/>
    </row>
    <row r="33" spans="1:20" x14ac:dyDescent="0.25">
      <c r="A33" s="53">
        <v>39</v>
      </c>
      <c r="B33" s="53">
        <v>23.489000000000001</v>
      </c>
      <c r="C33" s="53">
        <v>23.425000000000001</v>
      </c>
      <c r="D33" s="53">
        <v>23.591999999999999</v>
      </c>
      <c r="E33" s="53">
        <v>192961</v>
      </c>
      <c r="F33" s="53">
        <v>0.06</v>
      </c>
      <c r="G33" s="53">
        <v>0.06</v>
      </c>
      <c r="H33" s="53">
        <v>0.06</v>
      </c>
      <c r="I33" s="55">
        <f t="shared" si="1"/>
        <v>0.06</v>
      </c>
      <c r="J33" s="59">
        <f t="shared" si="0"/>
        <v>0</v>
      </c>
      <c r="K33" s="53" t="str">
        <f t="shared" si="2"/>
        <v>0.06±0.00</v>
      </c>
      <c r="L33" s="53" t="s">
        <v>131</v>
      </c>
      <c r="M33" s="53" t="s">
        <v>160</v>
      </c>
      <c r="N33" s="53"/>
      <c r="O33" s="54"/>
      <c r="P33" s="70">
        <v>0.06</v>
      </c>
      <c r="Q33" s="53"/>
      <c r="S33" s="1"/>
      <c r="T33" s="1"/>
    </row>
    <row r="34" spans="1:20" x14ac:dyDescent="0.25">
      <c r="A34" s="53">
        <v>40</v>
      </c>
      <c r="B34" s="53">
        <v>24.175000000000001</v>
      </c>
      <c r="C34" s="53">
        <v>24.108000000000001</v>
      </c>
      <c r="D34" s="53">
        <v>24.283000000000001</v>
      </c>
      <c r="E34" s="53">
        <v>219029</v>
      </c>
      <c r="F34" s="53">
        <v>7.0000000000000007E-2</v>
      </c>
      <c r="G34" s="53">
        <v>7.0000000000000007E-2</v>
      </c>
      <c r="H34" s="53">
        <v>7.0000000000000007E-2</v>
      </c>
      <c r="I34" s="55">
        <f t="shared" si="1"/>
        <v>7.0000000000000007E-2</v>
      </c>
      <c r="J34" s="59">
        <f t="shared" si="0"/>
        <v>0</v>
      </c>
      <c r="K34" s="53" t="str">
        <f t="shared" si="2"/>
        <v>0.07±0.00</v>
      </c>
      <c r="L34" s="53" t="s">
        <v>131</v>
      </c>
      <c r="M34" s="53" t="s">
        <v>176</v>
      </c>
      <c r="N34" s="53"/>
      <c r="O34" s="54"/>
      <c r="P34" s="70">
        <v>7.0000000000000007E-2</v>
      </c>
      <c r="Q34" s="53"/>
      <c r="S34" s="1"/>
      <c r="T34" s="1"/>
    </row>
    <row r="35" spans="1:20" x14ac:dyDescent="0.25">
      <c r="A35" s="53">
        <v>43</v>
      </c>
      <c r="B35" s="53">
        <v>26.437999999999999</v>
      </c>
      <c r="C35" s="53">
        <v>26.332999999999998</v>
      </c>
      <c r="D35" s="53">
        <v>26.542000000000002</v>
      </c>
      <c r="E35" s="53">
        <v>3563009</v>
      </c>
      <c r="F35" s="53">
        <v>1.08</v>
      </c>
      <c r="G35" s="53">
        <v>1.0900000000000001</v>
      </c>
      <c r="H35" s="53">
        <v>1.0900000000000001</v>
      </c>
      <c r="I35" s="55">
        <f t="shared" si="1"/>
        <v>1.0866666666666667</v>
      </c>
      <c r="J35" s="59">
        <f t="shared" ref="J35:J55" si="3">STDEV(G35,F35,H35)</f>
        <v>5.7735026918962632E-3</v>
      </c>
      <c r="K35" s="53" t="str">
        <f t="shared" si="2"/>
        <v>1.09±0.01</v>
      </c>
      <c r="L35" s="53" t="s">
        <v>131</v>
      </c>
      <c r="M35" s="53" t="s">
        <v>73</v>
      </c>
      <c r="N35" s="53"/>
      <c r="O35" s="54"/>
      <c r="P35" s="70">
        <v>1.0866666666666667</v>
      </c>
      <c r="Q35" s="53"/>
      <c r="S35" s="1"/>
      <c r="T35" s="1"/>
    </row>
    <row r="36" spans="1:20" x14ac:dyDescent="0.25">
      <c r="A36" s="53">
        <v>44</v>
      </c>
      <c r="B36" s="53">
        <v>26.620999999999999</v>
      </c>
      <c r="C36" s="53">
        <v>26.542000000000002</v>
      </c>
      <c r="D36" s="53">
        <v>26.742000000000001</v>
      </c>
      <c r="E36" s="53">
        <v>1145782</v>
      </c>
      <c r="F36" s="53">
        <v>0.35</v>
      </c>
      <c r="G36" s="53">
        <v>0.36</v>
      </c>
      <c r="H36" s="53">
        <v>0.35</v>
      </c>
      <c r="I36" s="55">
        <f t="shared" si="1"/>
        <v>0.35333333333333333</v>
      </c>
      <c r="J36" s="59">
        <f t="shared" si="3"/>
        <v>5.7735026918962623E-3</v>
      </c>
      <c r="K36" s="53" t="str">
        <f t="shared" si="2"/>
        <v>0.35±0.01</v>
      </c>
      <c r="L36" s="53" t="s">
        <v>140</v>
      </c>
      <c r="M36" s="53" t="s">
        <v>93</v>
      </c>
      <c r="N36" s="53"/>
      <c r="O36" s="54"/>
      <c r="P36" s="70">
        <v>0.35333333333333333</v>
      </c>
      <c r="Q36" s="53"/>
      <c r="S36" s="1"/>
      <c r="T36" s="1"/>
    </row>
    <row r="37" spans="1:20" x14ac:dyDescent="0.25">
      <c r="A37" s="53">
        <v>45</v>
      </c>
      <c r="B37" s="53">
        <v>27.135000000000002</v>
      </c>
      <c r="C37" s="53">
        <v>27.074999999999999</v>
      </c>
      <c r="D37" s="53">
        <v>27.225000000000001</v>
      </c>
      <c r="E37" s="53">
        <v>197896</v>
      </c>
      <c r="F37" s="53">
        <v>0.06</v>
      </c>
      <c r="G37" s="53">
        <v>0.06</v>
      </c>
      <c r="H37" s="53">
        <v>0.06</v>
      </c>
      <c r="I37" s="55">
        <f t="shared" si="1"/>
        <v>0.06</v>
      </c>
      <c r="J37" s="59">
        <f t="shared" si="3"/>
        <v>0</v>
      </c>
      <c r="K37" s="53" t="str">
        <f t="shared" si="2"/>
        <v>0.06±0.00</v>
      </c>
      <c r="L37" s="53" t="s">
        <v>131</v>
      </c>
      <c r="M37" s="53" t="s">
        <v>249</v>
      </c>
      <c r="N37" s="53"/>
      <c r="O37" s="54"/>
      <c r="P37" s="70">
        <v>0.06</v>
      </c>
      <c r="Q37" s="53"/>
      <c r="S37" s="1"/>
      <c r="T37" s="1"/>
    </row>
    <row r="38" spans="1:20" x14ac:dyDescent="0.25">
      <c r="A38" s="53">
        <v>46</v>
      </c>
      <c r="B38" s="53">
        <v>27.565999999999999</v>
      </c>
      <c r="C38" s="53">
        <v>27.492000000000001</v>
      </c>
      <c r="D38" s="53">
        <v>27.641999999999999</v>
      </c>
      <c r="E38" s="53">
        <v>92681</v>
      </c>
      <c r="F38" s="53">
        <v>0.03</v>
      </c>
      <c r="G38" s="53">
        <v>0.03</v>
      </c>
      <c r="H38" s="53">
        <v>0.03</v>
      </c>
      <c r="I38" s="55">
        <f t="shared" si="1"/>
        <v>0.03</v>
      </c>
      <c r="J38" s="59">
        <f t="shared" si="3"/>
        <v>0</v>
      </c>
      <c r="K38" s="53" t="str">
        <f t="shared" si="2"/>
        <v>0.03±0.00</v>
      </c>
      <c r="L38" s="53" t="s">
        <v>132</v>
      </c>
      <c r="M38" s="53" t="s">
        <v>6</v>
      </c>
      <c r="N38" s="53"/>
      <c r="O38" s="54"/>
      <c r="P38" s="70">
        <v>0.03</v>
      </c>
      <c r="Q38" s="53"/>
      <c r="S38" s="1"/>
      <c r="T38" s="1"/>
    </row>
    <row r="39" spans="1:20" x14ac:dyDescent="0.25">
      <c r="A39" s="53">
        <v>48</v>
      </c>
      <c r="B39" s="53">
        <v>28</v>
      </c>
      <c r="C39" s="53">
        <v>27.925000000000001</v>
      </c>
      <c r="D39" s="53">
        <v>28.117000000000001</v>
      </c>
      <c r="E39" s="53">
        <v>734354</v>
      </c>
      <c r="F39" s="53">
        <v>0.22</v>
      </c>
      <c r="G39" s="53">
        <v>0.21</v>
      </c>
      <c r="H39" s="53">
        <v>0.22</v>
      </c>
      <c r="I39" s="55">
        <f t="shared" si="1"/>
        <v>0.21666666666666667</v>
      </c>
      <c r="J39" s="59">
        <f t="shared" si="3"/>
        <v>5.7735026918962632E-3</v>
      </c>
      <c r="K39" s="53" t="str">
        <f t="shared" si="2"/>
        <v>0.22±0.01</v>
      </c>
      <c r="L39" s="53" t="s">
        <v>131</v>
      </c>
      <c r="M39" s="53" t="s">
        <v>74</v>
      </c>
      <c r="N39" s="53"/>
      <c r="O39" s="54"/>
      <c r="P39" s="70">
        <v>0.21666666666666667</v>
      </c>
      <c r="Q39" s="53"/>
      <c r="S39" s="1"/>
      <c r="T39" s="1"/>
    </row>
    <row r="40" spans="1:20" x14ac:dyDescent="0.25">
      <c r="A40" s="53">
        <v>49</v>
      </c>
      <c r="B40" s="53">
        <v>28.329000000000001</v>
      </c>
      <c r="C40" s="53">
        <v>28.242000000000001</v>
      </c>
      <c r="D40" s="53">
        <v>28.442</v>
      </c>
      <c r="E40" s="53">
        <v>998245</v>
      </c>
      <c r="F40" s="53">
        <v>0.3</v>
      </c>
      <c r="G40" s="53">
        <v>0.31</v>
      </c>
      <c r="H40" s="53">
        <v>0.3</v>
      </c>
      <c r="I40" s="55">
        <f t="shared" si="1"/>
        <v>0.30333333333333329</v>
      </c>
      <c r="J40" s="59">
        <f t="shared" si="3"/>
        <v>5.7735026918962623E-3</v>
      </c>
      <c r="K40" s="53" t="str">
        <f t="shared" si="2"/>
        <v>0.30±0.01</v>
      </c>
      <c r="L40" s="53" t="s">
        <v>132</v>
      </c>
      <c r="M40" s="53" t="s">
        <v>107</v>
      </c>
      <c r="N40" s="53"/>
      <c r="O40" s="54"/>
      <c r="P40" s="70">
        <v>0.30333333333333329</v>
      </c>
      <c r="Q40" s="53"/>
      <c r="S40" s="1"/>
      <c r="T40" s="1"/>
    </row>
    <row r="41" spans="1:20" x14ac:dyDescent="0.25">
      <c r="A41" s="53">
        <v>50</v>
      </c>
      <c r="B41" s="53">
        <v>29.507000000000001</v>
      </c>
      <c r="C41" s="53">
        <v>29.4</v>
      </c>
      <c r="D41" s="53">
        <v>29.625</v>
      </c>
      <c r="E41" s="53">
        <v>3138927</v>
      </c>
      <c r="F41" s="53">
        <v>0.95</v>
      </c>
      <c r="G41" s="53">
        <v>0.96</v>
      </c>
      <c r="H41" s="53">
        <v>0.98</v>
      </c>
      <c r="I41" s="55">
        <f t="shared" si="1"/>
        <v>0.96333333333333326</v>
      </c>
      <c r="J41" s="59">
        <f t="shared" si="3"/>
        <v>1.527525231651948E-2</v>
      </c>
      <c r="K41" s="53" t="str">
        <f t="shared" si="2"/>
        <v>0.96±0.02</v>
      </c>
      <c r="L41" s="53" t="s">
        <v>132</v>
      </c>
      <c r="M41" s="53" t="s">
        <v>10</v>
      </c>
      <c r="N41" s="53"/>
      <c r="O41" s="54"/>
      <c r="P41" s="70">
        <v>0.96333333333333326</v>
      </c>
      <c r="Q41" s="53"/>
      <c r="S41" s="1"/>
      <c r="T41" s="1"/>
    </row>
    <row r="42" spans="1:20" x14ac:dyDescent="0.25">
      <c r="A42" s="53">
        <v>51</v>
      </c>
      <c r="B42" s="53">
        <v>31.004000000000001</v>
      </c>
      <c r="C42" s="53">
        <v>30.917000000000002</v>
      </c>
      <c r="D42" s="53">
        <v>31.091999999999999</v>
      </c>
      <c r="E42" s="53">
        <v>491583</v>
      </c>
      <c r="F42" s="53">
        <v>0.15</v>
      </c>
      <c r="G42" s="53">
        <v>0.15</v>
      </c>
      <c r="H42" s="53">
        <v>0.16</v>
      </c>
      <c r="I42" s="55">
        <f t="shared" si="1"/>
        <v>0.15333333333333332</v>
      </c>
      <c r="J42" s="59">
        <f t="shared" si="3"/>
        <v>5.7735026918962632E-3</v>
      </c>
      <c r="K42" s="53" t="str">
        <f t="shared" si="2"/>
        <v>0.15±0.01</v>
      </c>
      <c r="L42" s="53" t="s">
        <v>132</v>
      </c>
      <c r="M42" s="53" t="s">
        <v>108</v>
      </c>
      <c r="N42" s="53"/>
      <c r="O42" s="54"/>
      <c r="P42" s="70">
        <v>0.15333333333333332</v>
      </c>
      <c r="Q42" s="53"/>
      <c r="S42" s="1"/>
      <c r="T42" s="1"/>
    </row>
    <row r="43" spans="1:20" x14ac:dyDescent="0.25">
      <c r="A43" s="53">
        <v>53</v>
      </c>
      <c r="B43" s="53">
        <v>32.198999999999998</v>
      </c>
      <c r="C43" s="53">
        <v>32.091999999999999</v>
      </c>
      <c r="D43" s="53">
        <v>32.308</v>
      </c>
      <c r="E43" s="53">
        <v>1923184</v>
      </c>
      <c r="F43" s="53">
        <v>0.57999999999999996</v>
      </c>
      <c r="G43" s="53">
        <v>0.56999999999999995</v>
      </c>
      <c r="H43" s="53">
        <v>0.57999999999999996</v>
      </c>
      <c r="I43" s="55">
        <f t="shared" si="1"/>
        <v>0.57666666666666666</v>
      </c>
      <c r="J43" s="59">
        <f t="shared" si="3"/>
        <v>5.7735026918962623E-3</v>
      </c>
      <c r="K43" s="53" t="str">
        <f t="shared" si="2"/>
        <v>0.58±0.01</v>
      </c>
      <c r="L43" s="53" t="s">
        <v>132</v>
      </c>
      <c r="M43" s="53" t="s">
        <v>109</v>
      </c>
      <c r="N43" s="53"/>
      <c r="O43" s="54"/>
      <c r="P43" s="70">
        <v>0.57666666666666666</v>
      </c>
      <c r="Q43" s="53"/>
      <c r="S43" s="1"/>
      <c r="T43" s="1"/>
    </row>
    <row r="44" spans="1:20" x14ac:dyDescent="0.25">
      <c r="A44" s="53">
        <v>54</v>
      </c>
      <c r="B44" s="53">
        <v>32.857999999999997</v>
      </c>
      <c r="C44" s="53">
        <v>32.725000000000001</v>
      </c>
      <c r="D44" s="53">
        <v>32.957999999999998</v>
      </c>
      <c r="E44" s="53">
        <v>624586</v>
      </c>
      <c r="F44" s="53">
        <v>0.19</v>
      </c>
      <c r="G44" s="53">
        <v>0.18</v>
      </c>
      <c r="H44" s="53">
        <v>0.18</v>
      </c>
      <c r="I44" s="55">
        <f t="shared" si="1"/>
        <v>0.18333333333333335</v>
      </c>
      <c r="J44" s="59">
        <f t="shared" si="3"/>
        <v>5.7735026918962623E-3</v>
      </c>
      <c r="K44" s="53" t="str">
        <f t="shared" si="2"/>
        <v>0.18±0.01</v>
      </c>
      <c r="L44" s="53" t="s">
        <v>132</v>
      </c>
      <c r="M44" s="53" t="s">
        <v>95</v>
      </c>
      <c r="N44" s="53"/>
      <c r="O44" s="54"/>
      <c r="P44" s="70">
        <v>0.18333333333333335</v>
      </c>
      <c r="Q44" s="53"/>
      <c r="S44" s="1"/>
      <c r="T44" s="1"/>
    </row>
    <row r="45" spans="1:20" x14ac:dyDescent="0.25">
      <c r="A45" s="53">
        <v>55</v>
      </c>
      <c r="B45" s="53">
        <v>33.03</v>
      </c>
      <c r="C45" s="53">
        <v>32.957999999999998</v>
      </c>
      <c r="D45" s="53">
        <v>33.125</v>
      </c>
      <c r="E45" s="53">
        <v>313274</v>
      </c>
      <c r="F45" s="53">
        <v>0.09</v>
      </c>
      <c r="G45" s="53">
        <v>0.08</v>
      </c>
      <c r="H45" s="53">
        <v>0.09</v>
      </c>
      <c r="I45" s="55">
        <f t="shared" si="1"/>
        <v>8.666666666666667E-2</v>
      </c>
      <c r="J45" s="59">
        <f t="shared" si="3"/>
        <v>5.7735026918962545E-3</v>
      </c>
      <c r="K45" s="53" t="str">
        <f t="shared" si="2"/>
        <v>0.09±0.01</v>
      </c>
      <c r="L45" s="53" t="s">
        <v>132</v>
      </c>
      <c r="M45" s="53" t="s">
        <v>25</v>
      </c>
      <c r="N45" s="53"/>
      <c r="O45" s="54"/>
      <c r="P45" s="70">
        <v>8.666666666666667E-2</v>
      </c>
      <c r="Q45" s="53"/>
      <c r="S45" s="1"/>
      <c r="T45" s="1"/>
    </row>
    <row r="46" spans="1:20" x14ac:dyDescent="0.25">
      <c r="A46" s="53">
        <v>57</v>
      </c>
      <c r="B46" s="53">
        <v>33.353999999999999</v>
      </c>
      <c r="C46" s="53">
        <v>33.292000000000002</v>
      </c>
      <c r="D46" s="53">
        <v>33433</v>
      </c>
      <c r="E46" s="53">
        <v>285490</v>
      </c>
      <c r="F46" s="53">
        <v>0.09</v>
      </c>
      <c r="G46" s="53">
        <v>0.1</v>
      </c>
      <c r="H46" s="53">
        <v>0.09</v>
      </c>
      <c r="I46" s="55">
        <f t="shared" si="1"/>
        <v>9.3333333333333338E-2</v>
      </c>
      <c r="J46" s="59">
        <f t="shared" si="3"/>
        <v>5.7735026918962632E-3</v>
      </c>
      <c r="K46" s="53" t="str">
        <f t="shared" si="2"/>
        <v>0.09±0.01</v>
      </c>
      <c r="L46" s="53" t="s">
        <v>132</v>
      </c>
      <c r="M46" s="53" t="s">
        <v>26</v>
      </c>
      <c r="N46" s="53"/>
      <c r="O46" s="54"/>
      <c r="P46" s="70">
        <v>9.3333333333333338E-2</v>
      </c>
      <c r="Q46" s="53"/>
      <c r="S46" s="1"/>
      <c r="T46" s="1"/>
    </row>
    <row r="47" spans="1:20" x14ac:dyDescent="0.25">
      <c r="A47" s="53">
        <v>58</v>
      </c>
      <c r="B47" s="53">
        <v>33.610999999999997</v>
      </c>
      <c r="C47" s="53">
        <v>33433</v>
      </c>
      <c r="D47" s="53">
        <v>33733</v>
      </c>
      <c r="E47" s="53">
        <v>603363</v>
      </c>
      <c r="F47" s="53">
        <v>0.18</v>
      </c>
      <c r="G47" s="53">
        <v>0.18</v>
      </c>
      <c r="H47" s="53">
        <v>0.18</v>
      </c>
      <c r="I47" s="55">
        <f t="shared" si="1"/>
        <v>0.18000000000000002</v>
      </c>
      <c r="J47" s="59">
        <f t="shared" si="3"/>
        <v>3.3993498887762956E-17</v>
      </c>
      <c r="K47" s="53" t="str">
        <f t="shared" si="2"/>
        <v>0.18±0.00</v>
      </c>
      <c r="L47" s="53" t="s">
        <v>132</v>
      </c>
      <c r="M47" s="53" t="s">
        <v>110</v>
      </c>
      <c r="N47" s="53"/>
      <c r="O47" s="54"/>
      <c r="P47" s="70">
        <v>0.18000000000000002</v>
      </c>
      <c r="Q47" s="53"/>
      <c r="S47" s="1"/>
      <c r="T47" s="1"/>
    </row>
    <row r="48" spans="1:20" x14ac:dyDescent="0.25">
      <c r="A48" s="53">
        <v>59</v>
      </c>
      <c r="B48" s="53">
        <v>33.991999999999997</v>
      </c>
      <c r="C48" s="53">
        <v>33.892000000000003</v>
      </c>
      <c r="D48" s="53">
        <v>34.116999999999997</v>
      </c>
      <c r="E48" s="53">
        <v>1539023</v>
      </c>
      <c r="F48" s="53">
        <v>0.47</v>
      </c>
      <c r="G48" s="53">
        <v>0.45</v>
      </c>
      <c r="H48" s="53">
        <v>0.48</v>
      </c>
      <c r="I48" s="55">
        <f t="shared" si="1"/>
        <v>0.46666666666666662</v>
      </c>
      <c r="J48" s="59">
        <f t="shared" si="3"/>
        <v>1.5275252316519451E-2</v>
      </c>
      <c r="K48" s="53" t="str">
        <f t="shared" si="2"/>
        <v>0.47±0.02</v>
      </c>
      <c r="L48" s="53" t="s">
        <v>132</v>
      </c>
      <c r="M48" s="53" t="s">
        <v>14</v>
      </c>
      <c r="N48" s="53"/>
      <c r="O48" s="54"/>
      <c r="P48" s="70">
        <v>0.46666666666666662</v>
      </c>
      <c r="Q48" s="53"/>
      <c r="S48" s="1"/>
      <c r="T48" s="1"/>
    </row>
    <row r="49" spans="1:20" x14ac:dyDescent="0.25">
      <c r="A49" s="53">
        <v>60</v>
      </c>
      <c r="B49" s="53">
        <v>34.582999999999998</v>
      </c>
      <c r="C49" s="53">
        <v>34.517000000000003</v>
      </c>
      <c r="D49" s="53">
        <v>34.667000000000002</v>
      </c>
      <c r="E49" s="53">
        <v>74334</v>
      </c>
      <c r="F49" s="53">
        <v>0.02</v>
      </c>
      <c r="G49" s="53">
        <v>0.02</v>
      </c>
      <c r="H49" s="53">
        <v>0.02</v>
      </c>
      <c r="I49" s="55">
        <f t="shared" si="1"/>
        <v>0.02</v>
      </c>
      <c r="J49" s="59">
        <f t="shared" si="3"/>
        <v>0</v>
      </c>
      <c r="K49" s="53" t="str">
        <f t="shared" si="2"/>
        <v>0.02±0.00</v>
      </c>
      <c r="L49" s="53" t="s">
        <v>258</v>
      </c>
      <c r="M49" s="53" t="s">
        <v>261</v>
      </c>
      <c r="N49" s="53"/>
      <c r="O49" s="54"/>
      <c r="P49" s="70">
        <v>0.02</v>
      </c>
      <c r="Q49" s="53"/>
      <c r="S49" s="1"/>
      <c r="T49" s="1"/>
    </row>
    <row r="50" spans="1:20" x14ac:dyDescent="0.25">
      <c r="A50" s="53">
        <v>61</v>
      </c>
      <c r="B50" s="53">
        <v>35.369999999999997</v>
      </c>
      <c r="C50" s="53">
        <v>35.299999999999997</v>
      </c>
      <c r="D50" s="53">
        <v>35.457999999999998</v>
      </c>
      <c r="E50" s="53">
        <v>204784</v>
      </c>
      <c r="F50" s="53">
        <v>0.06</v>
      </c>
      <c r="G50" s="53">
        <v>0.06</v>
      </c>
      <c r="H50" s="53">
        <v>0.06</v>
      </c>
      <c r="I50" s="55">
        <f t="shared" si="1"/>
        <v>0.06</v>
      </c>
      <c r="J50" s="59">
        <f t="shared" si="3"/>
        <v>0</v>
      </c>
      <c r="K50" s="53" t="str">
        <f t="shared" si="2"/>
        <v>0.06±0.00</v>
      </c>
      <c r="L50" s="53" t="s">
        <v>257</v>
      </c>
      <c r="M50" s="53" t="s">
        <v>97</v>
      </c>
      <c r="N50" s="53"/>
      <c r="O50" s="54"/>
      <c r="P50" s="70">
        <v>0.06</v>
      </c>
      <c r="Q50" s="53"/>
      <c r="S50" s="1"/>
      <c r="T50" s="1"/>
    </row>
    <row r="51" spans="1:20" x14ac:dyDescent="0.25">
      <c r="A51" s="53">
        <v>62</v>
      </c>
      <c r="B51" s="53">
        <v>36.475999999999999</v>
      </c>
      <c r="C51" s="53">
        <v>36.392000000000003</v>
      </c>
      <c r="D51" s="53">
        <v>36.6</v>
      </c>
      <c r="E51" s="53">
        <v>75024</v>
      </c>
      <c r="F51" s="53">
        <v>0.02</v>
      </c>
      <c r="G51" s="53">
        <v>0.02</v>
      </c>
      <c r="H51" s="53">
        <v>0.02</v>
      </c>
      <c r="I51" s="55">
        <f t="shared" si="1"/>
        <v>0.02</v>
      </c>
      <c r="J51" s="59">
        <f t="shared" si="3"/>
        <v>0</v>
      </c>
      <c r="K51" s="53" t="str">
        <f t="shared" si="2"/>
        <v>0.02±0.00</v>
      </c>
      <c r="L51" s="53" t="s">
        <v>133</v>
      </c>
      <c r="M51" s="53" t="s">
        <v>37</v>
      </c>
      <c r="N51" s="53"/>
      <c r="O51" s="54"/>
      <c r="P51" s="70">
        <v>0.02</v>
      </c>
      <c r="Q51" s="53"/>
      <c r="S51" s="1"/>
      <c r="T51" s="1"/>
    </row>
    <row r="52" spans="1:20" x14ac:dyDescent="0.25">
      <c r="A52" s="53">
        <v>63</v>
      </c>
      <c r="B52" s="53">
        <v>37.026000000000003</v>
      </c>
      <c r="C52" s="53">
        <v>36.942</v>
      </c>
      <c r="D52" s="53">
        <v>37.067</v>
      </c>
      <c r="E52" s="53">
        <v>66004</v>
      </c>
      <c r="F52" s="53">
        <v>0.02</v>
      </c>
      <c r="G52" s="53">
        <v>0.02</v>
      </c>
      <c r="H52" s="53">
        <v>0.02</v>
      </c>
      <c r="I52" s="55">
        <f t="shared" si="1"/>
        <v>0.02</v>
      </c>
      <c r="J52" s="59">
        <f t="shared" si="3"/>
        <v>0</v>
      </c>
      <c r="K52" s="53" t="str">
        <f t="shared" si="2"/>
        <v>0.02±0.00</v>
      </c>
      <c r="L52" s="53" t="s">
        <v>259</v>
      </c>
      <c r="M52" s="53" t="s">
        <v>255</v>
      </c>
      <c r="N52" s="53"/>
      <c r="O52" s="54"/>
      <c r="P52" s="70">
        <v>0.02</v>
      </c>
      <c r="Q52" s="53"/>
      <c r="S52" s="1"/>
      <c r="T52" s="1"/>
    </row>
    <row r="53" spans="1:20" x14ac:dyDescent="0.25">
      <c r="A53" s="53">
        <v>64</v>
      </c>
      <c r="B53" s="53">
        <v>38.929000000000002</v>
      </c>
      <c r="C53" s="53">
        <v>38.799999999999997</v>
      </c>
      <c r="D53" s="53">
        <v>39.058</v>
      </c>
      <c r="E53" s="53">
        <v>187641</v>
      </c>
      <c r="F53" s="53">
        <v>0.06</v>
      </c>
      <c r="G53" s="53">
        <v>0.06</v>
      </c>
      <c r="H53" s="53">
        <v>0.06</v>
      </c>
      <c r="I53" s="55">
        <f t="shared" si="1"/>
        <v>0.06</v>
      </c>
      <c r="J53" s="59">
        <f t="shared" si="3"/>
        <v>0</v>
      </c>
      <c r="K53" s="53" t="str">
        <f t="shared" si="2"/>
        <v>0.06±0.00</v>
      </c>
      <c r="L53" s="53" t="s">
        <v>258</v>
      </c>
      <c r="M53" s="53" t="s">
        <v>27</v>
      </c>
      <c r="N53" s="53"/>
      <c r="O53" s="54"/>
      <c r="P53" s="70">
        <v>0.06</v>
      </c>
      <c r="Q53" s="53"/>
      <c r="S53" s="1"/>
      <c r="T53" s="1"/>
    </row>
    <row r="54" spans="1:20" x14ac:dyDescent="0.25">
      <c r="A54" s="53">
        <v>65</v>
      </c>
      <c r="B54" s="53">
        <v>39.487000000000002</v>
      </c>
      <c r="C54" s="53">
        <v>39.375</v>
      </c>
      <c r="D54" s="53">
        <v>39.6</v>
      </c>
      <c r="E54" s="53">
        <v>149062</v>
      </c>
      <c r="F54" s="53">
        <v>0.05</v>
      </c>
      <c r="G54" s="53">
        <v>0.05</v>
      </c>
      <c r="H54" s="53">
        <v>0.05</v>
      </c>
      <c r="I54" s="55">
        <f t="shared" si="1"/>
        <v>5.000000000000001E-2</v>
      </c>
      <c r="J54" s="59">
        <f t="shared" si="3"/>
        <v>8.4983747219407389E-18</v>
      </c>
      <c r="K54" s="53" t="str">
        <f>CONCATENATE(TEXT(ROUND(I54,2),"0.00"),"±",TEXT(ROUND(J54,3),"0.00"))</f>
        <v>0.05±0.00</v>
      </c>
      <c r="L54" s="53" t="s">
        <v>133</v>
      </c>
      <c r="M54" s="53" t="s">
        <v>28</v>
      </c>
      <c r="N54" s="53"/>
      <c r="O54" s="54"/>
      <c r="P54" s="70">
        <v>5.000000000000001E-2</v>
      </c>
      <c r="Q54" s="53"/>
      <c r="S54" s="1"/>
      <c r="T54" s="1"/>
    </row>
    <row r="55" spans="1:20" x14ac:dyDescent="0.25">
      <c r="A55" s="53">
        <v>66</v>
      </c>
      <c r="B55" s="53">
        <v>40.095999999999997</v>
      </c>
      <c r="C55" s="53">
        <v>39.957999999999998</v>
      </c>
      <c r="D55" s="53">
        <v>40.192</v>
      </c>
      <c r="E55" s="53">
        <v>81177</v>
      </c>
      <c r="F55" s="53">
        <v>0.02</v>
      </c>
      <c r="G55" s="53">
        <v>0.02</v>
      </c>
      <c r="H55" s="53">
        <v>0.02</v>
      </c>
      <c r="I55" s="55">
        <f t="shared" si="1"/>
        <v>0.02</v>
      </c>
      <c r="J55" s="59">
        <f t="shared" si="3"/>
        <v>0</v>
      </c>
      <c r="K55" s="53" t="str">
        <f t="shared" si="2"/>
        <v>0.02±0.00</v>
      </c>
      <c r="L55" s="53" t="s">
        <v>260</v>
      </c>
      <c r="M55" s="53" t="s">
        <v>256</v>
      </c>
      <c r="N55" s="53"/>
      <c r="O55" s="54"/>
      <c r="P55" s="70">
        <v>0.02</v>
      </c>
      <c r="Q55" s="53"/>
      <c r="S55" s="1"/>
      <c r="T55" s="1"/>
    </row>
    <row r="56" spans="1:20" x14ac:dyDescent="0.25">
      <c r="A56" s="53" t="s">
        <v>240</v>
      </c>
      <c r="B56" s="53"/>
      <c r="C56" s="53"/>
      <c r="D56" s="53"/>
      <c r="E56" s="53"/>
      <c r="F56" s="54"/>
      <c r="G56" s="54"/>
      <c r="H56" s="54"/>
      <c r="I56" s="70">
        <v>99.692999999999998</v>
      </c>
      <c r="J56" s="59"/>
      <c r="K56" s="59"/>
      <c r="L56" s="53"/>
      <c r="M56" s="53"/>
      <c r="N56" s="53"/>
      <c r="O56" s="54"/>
      <c r="P56" s="70">
        <v>99.692999999999998</v>
      </c>
      <c r="Q56" s="53"/>
      <c r="S56" s="1"/>
      <c r="T56" s="1"/>
    </row>
    <row r="57" spans="1:20" x14ac:dyDescent="0.25">
      <c r="G57" s="30"/>
      <c r="H57" s="30"/>
    </row>
    <row r="58" spans="1:20" x14ac:dyDescent="0.25">
      <c r="G58" s="30"/>
      <c r="H58" s="30"/>
    </row>
    <row r="59" spans="1:20" x14ac:dyDescent="0.25">
      <c r="G59" s="30"/>
    </row>
  </sheetData>
  <mergeCells count="1">
    <mergeCell ref="A1:Q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topLeftCell="A46" zoomScale="70" zoomScaleNormal="70" workbookViewId="0">
      <selection activeCell="O2" sqref="O2"/>
    </sheetView>
  </sheetViews>
  <sheetFormatPr defaultRowHeight="15" x14ac:dyDescent="0.25"/>
  <cols>
    <col min="1" max="4" width="9.125" style="1" bestFit="1" customWidth="1"/>
    <col min="5" max="5" width="10.5" style="1" bestFit="1" customWidth="1"/>
    <col min="6" max="8" width="11.125" style="1" customWidth="1"/>
    <col min="9" max="9" width="11.125" style="9" customWidth="1"/>
    <col min="10" max="11" width="11.125" style="16" customWidth="1"/>
    <col min="12" max="12" width="10.125" style="1" customWidth="1"/>
    <col min="13" max="13" width="17.75" style="1" customWidth="1"/>
    <col min="14" max="14" width="3.375" style="1" customWidth="1"/>
    <col min="15" max="15" width="11.625" style="1" bestFit="1" customWidth="1"/>
    <col min="16" max="16384" width="9" style="1"/>
  </cols>
  <sheetData>
    <row r="1" spans="1:19" s="6" customFormat="1" ht="23.25" x14ac:dyDescent="0.35">
      <c r="A1" s="79" t="s">
        <v>283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9" s="60" customFormat="1" ht="15.75" thickBot="1" x14ac:dyDescent="0.3">
      <c r="A2" s="67" t="s">
        <v>280</v>
      </c>
      <c r="B2" s="68" t="s">
        <v>44</v>
      </c>
      <c r="C2" s="68" t="s">
        <v>42</v>
      </c>
      <c r="D2" s="68" t="s">
        <v>43</v>
      </c>
      <c r="E2" s="67" t="s">
        <v>52</v>
      </c>
      <c r="F2" s="50" t="s">
        <v>264</v>
      </c>
      <c r="G2" s="51" t="s">
        <v>266</v>
      </c>
      <c r="H2" s="51" t="s">
        <v>265</v>
      </c>
      <c r="I2" s="52" t="s">
        <v>272</v>
      </c>
      <c r="J2" s="52" t="s">
        <v>267</v>
      </c>
      <c r="K2" s="52" t="s">
        <v>273</v>
      </c>
      <c r="L2" s="48" t="s">
        <v>275</v>
      </c>
      <c r="M2" s="48" t="s">
        <v>276</v>
      </c>
      <c r="O2" s="52" t="s">
        <v>272</v>
      </c>
      <c r="S2" s="61" t="s">
        <v>284</v>
      </c>
    </row>
    <row r="3" spans="1:19" x14ac:dyDescent="0.25">
      <c r="A3" s="53">
        <v>3</v>
      </c>
      <c r="B3" s="53">
        <v>7.48</v>
      </c>
      <c r="C3" s="53">
        <v>7417</v>
      </c>
      <c r="D3" s="53">
        <v>7.5830000000000002</v>
      </c>
      <c r="E3" s="53">
        <v>1481192</v>
      </c>
      <c r="F3" s="53">
        <v>0.44</v>
      </c>
      <c r="G3" s="56">
        <v>0.43</v>
      </c>
      <c r="H3" s="53">
        <v>0.43</v>
      </c>
      <c r="I3" s="55">
        <f>AVERAGE(F3,G3,H3)</f>
        <v>0.43333333333333335</v>
      </c>
      <c r="J3" s="59">
        <f>STDEV(F3,G3,H3)</f>
        <v>5.7735026918962623E-3</v>
      </c>
      <c r="K3" s="53" t="str">
        <f t="shared" ref="K3:K64" si="0">CONCATENATE(TEXT(ROUND(I3,2),"0.00"),"±",TEXT(ROUND(J3,3),"0.00"))</f>
        <v>0.43±0.01</v>
      </c>
      <c r="L3" s="53" t="s">
        <v>126</v>
      </c>
      <c r="M3" s="53" t="s">
        <v>77</v>
      </c>
      <c r="O3" s="28">
        <v>0.43333333333333335</v>
      </c>
    </row>
    <row r="4" spans="1:19" x14ac:dyDescent="0.25">
      <c r="A4" s="53">
        <v>4</v>
      </c>
      <c r="B4" s="53">
        <v>7.7119999999999997</v>
      </c>
      <c r="C4" s="53">
        <v>7.617</v>
      </c>
      <c r="D4" s="53">
        <v>7.883</v>
      </c>
      <c r="E4" s="53">
        <v>11263530</v>
      </c>
      <c r="F4" s="53">
        <v>3.35</v>
      </c>
      <c r="G4" s="56">
        <v>3.34</v>
      </c>
      <c r="H4" s="53">
        <v>3.34</v>
      </c>
      <c r="I4" s="55">
        <f t="shared" ref="I4:I64" si="1">AVERAGE(F4,G4,H4)</f>
        <v>3.3433333333333333</v>
      </c>
      <c r="J4" s="59">
        <f t="shared" ref="J4:J64" si="2">STDEV(F4,G4,H4)</f>
        <v>5.7735026918963907E-3</v>
      </c>
      <c r="K4" s="53" t="str">
        <f t="shared" si="0"/>
        <v>3.34±0.01</v>
      </c>
      <c r="L4" s="53" t="s">
        <v>126</v>
      </c>
      <c r="M4" s="53" t="s">
        <v>0</v>
      </c>
      <c r="O4" s="28">
        <v>3.3433333333333333</v>
      </c>
    </row>
    <row r="5" spans="1:19" x14ac:dyDescent="0.25">
      <c r="A5" s="53">
        <v>5</v>
      </c>
      <c r="B5" s="53">
        <v>8.2420000000000009</v>
      </c>
      <c r="C5" s="53">
        <v>8.1920000000000002</v>
      </c>
      <c r="D5" s="53">
        <v>8.3170000000000002</v>
      </c>
      <c r="E5" s="53">
        <v>97903</v>
      </c>
      <c r="F5" s="53">
        <v>0.03</v>
      </c>
      <c r="G5" s="56">
        <v>0.02</v>
      </c>
      <c r="H5" s="53">
        <v>0.02</v>
      </c>
      <c r="I5" s="55">
        <f t="shared" si="1"/>
        <v>2.3333333333333334E-2</v>
      </c>
      <c r="J5" s="59">
        <f t="shared" si="2"/>
        <v>5.7735026918962398E-3</v>
      </c>
      <c r="K5" s="53" t="str">
        <f t="shared" si="0"/>
        <v>0.02±0.01</v>
      </c>
      <c r="L5" s="53" t="s">
        <v>126</v>
      </c>
      <c r="M5" s="53" t="s">
        <v>15</v>
      </c>
      <c r="O5" s="28">
        <v>2.3333333333333334E-2</v>
      </c>
    </row>
    <row r="6" spans="1:19" x14ac:dyDescent="0.25">
      <c r="A6" s="53">
        <v>7</v>
      </c>
      <c r="B6" s="53">
        <v>9.2080000000000002</v>
      </c>
      <c r="C6" s="53">
        <v>9.1170000000000009</v>
      </c>
      <c r="D6" s="53">
        <v>9.2750000000000004</v>
      </c>
      <c r="E6" s="53">
        <v>23802608</v>
      </c>
      <c r="F6" s="53">
        <v>7.07</v>
      </c>
      <c r="G6" s="56">
        <v>7.09</v>
      </c>
      <c r="H6" s="53">
        <v>7.05</v>
      </c>
      <c r="I6" s="55">
        <f t="shared" si="1"/>
        <v>7.07</v>
      </c>
      <c r="J6" s="59">
        <f t="shared" si="2"/>
        <v>2.0000000000000018E-2</v>
      </c>
      <c r="K6" s="53" t="str">
        <f t="shared" si="0"/>
        <v>7.07±0.02</v>
      </c>
      <c r="L6" s="53" t="s">
        <v>126</v>
      </c>
      <c r="M6" s="53" t="s">
        <v>21</v>
      </c>
      <c r="O6" s="28">
        <v>7.07</v>
      </c>
    </row>
    <row r="7" spans="1:19" x14ac:dyDescent="0.25">
      <c r="A7" s="53">
        <v>8</v>
      </c>
      <c r="B7" s="53">
        <v>9.3089999999999993</v>
      </c>
      <c r="C7" s="53">
        <v>9.2750000000000004</v>
      </c>
      <c r="D7" s="53">
        <v>9.4079999999999995</v>
      </c>
      <c r="E7" s="53">
        <v>1327780</v>
      </c>
      <c r="F7" s="53">
        <v>0.39</v>
      </c>
      <c r="G7" s="56">
        <v>0.4</v>
      </c>
      <c r="H7" s="53">
        <v>0.4</v>
      </c>
      <c r="I7" s="55">
        <f t="shared" si="1"/>
        <v>0.39666666666666667</v>
      </c>
      <c r="J7" s="59">
        <f t="shared" si="2"/>
        <v>5.7735026918962623E-3</v>
      </c>
      <c r="K7" s="53" t="str">
        <f t="shared" si="0"/>
        <v>0.40±0.01</v>
      </c>
      <c r="L7" s="53" t="s">
        <v>126</v>
      </c>
      <c r="M7" s="53" t="s">
        <v>78</v>
      </c>
      <c r="O7" s="28">
        <v>0.39666666666666667</v>
      </c>
    </row>
    <row r="8" spans="1:19" x14ac:dyDescent="0.25">
      <c r="A8" s="53">
        <v>9</v>
      </c>
      <c r="B8" s="53">
        <v>9.9570000000000007</v>
      </c>
      <c r="C8" s="53">
        <v>9.8330000000000002</v>
      </c>
      <c r="D8" s="53">
        <v>10.167</v>
      </c>
      <c r="E8" s="53">
        <v>52858944</v>
      </c>
      <c r="F8" s="53">
        <v>15.7</v>
      </c>
      <c r="G8" s="56">
        <v>15.72</v>
      </c>
      <c r="H8" s="53">
        <v>15.72</v>
      </c>
      <c r="I8" s="55">
        <f t="shared" si="1"/>
        <v>15.713333333333333</v>
      </c>
      <c r="J8" s="59">
        <f t="shared" si="2"/>
        <v>1.1547005383793295E-2</v>
      </c>
      <c r="K8" s="53" t="str">
        <f t="shared" si="0"/>
        <v>15.71±0.01</v>
      </c>
      <c r="L8" s="53" t="s">
        <v>126</v>
      </c>
      <c r="M8" s="53" t="s">
        <v>20</v>
      </c>
      <c r="O8" s="28">
        <v>15.713333333333333</v>
      </c>
    </row>
    <row r="9" spans="1:19" x14ac:dyDescent="0.25">
      <c r="A9" s="53">
        <v>10</v>
      </c>
      <c r="B9" s="53">
        <v>10.445</v>
      </c>
      <c r="C9" s="53">
        <v>10.35</v>
      </c>
      <c r="D9" s="53">
        <v>10.617000000000001</v>
      </c>
      <c r="E9" s="53">
        <v>7126483</v>
      </c>
      <c r="F9" s="53">
        <v>2.12</v>
      </c>
      <c r="G9" s="56">
        <v>2.1</v>
      </c>
      <c r="H9" s="53">
        <v>2.1</v>
      </c>
      <c r="I9" s="55">
        <f t="shared" si="1"/>
        <v>2.1066666666666669</v>
      </c>
      <c r="J9" s="59">
        <f t="shared" si="2"/>
        <v>1.1547005383792526E-2</v>
      </c>
      <c r="K9" s="53" t="str">
        <f t="shared" si="0"/>
        <v>2.11±0.01</v>
      </c>
      <c r="L9" s="53" t="s">
        <v>126</v>
      </c>
      <c r="M9" s="53" t="s">
        <v>19</v>
      </c>
      <c r="O9" s="28">
        <v>2.1066666666666669</v>
      </c>
    </row>
    <row r="10" spans="1:19" x14ac:dyDescent="0.25">
      <c r="A10" s="53">
        <v>11</v>
      </c>
      <c r="B10" s="53">
        <v>10.961</v>
      </c>
      <c r="C10" s="53">
        <v>10.85</v>
      </c>
      <c r="D10" s="53">
        <v>11.083</v>
      </c>
      <c r="E10" s="53">
        <v>3946945</v>
      </c>
      <c r="F10" s="53">
        <v>1.17</v>
      </c>
      <c r="G10" s="56">
        <v>1.1399999999999999</v>
      </c>
      <c r="H10" s="53">
        <v>1.1499999999999999</v>
      </c>
      <c r="I10" s="55">
        <f t="shared" si="1"/>
        <v>1.1533333333333331</v>
      </c>
      <c r="J10" s="59">
        <f t="shared" si="2"/>
        <v>1.527525231651948E-2</v>
      </c>
      <c r="K10" s="53" t="str">
        <f t="shared" si="0"/>
        <v>1.15±0.02</v>
      </c>
      <c r="L10" s="53" t="s">
        <v>126</v>
      </c>
      <c r="M10" s="53" t="s">
        <v>245</v>
      </c>
      <c r="O10" s="28">
        <v>1.1533333333333331</v>
      </c>
    </row>
    <row r="11" spans="1:19" x14ac:dyDescent="0.25">
      <c r="A11" s="53">
        <v>12</v>
      </c>
      <c r="B11" s="53">
        <v>11.340999999999999</v>
      </c>
      <c r="C11" s="53">
        <v>11.257999999999999</v>
      </c>
      <c r="D11" s="53">
        <v>11.4</v>
      </c>
      <c r="E11" s="53">
        <v>631433</v>
      </c>
      <c r="F11" s="53">
        <v>0.19</v>
      </c>
      <c r="G11" s="56">
        <v>0.22</v>
      </c>
      <c r="H11" s="53">
        <v>0.18</v>
      </c>
      <c r="I11" s="55">
        <f t="shared" si="1"/>
        <v>0.19666666666666668</v>
      </c>
      <c r="J11" s="59">
        <f t="shared" si="2"/>
        <v>2.081665999466133E-2</v>
      </c>
      <c r="K11" s="53" t="str">
        <f t="shared" si="0"/>
        <v>0.20±0.02</v>
      </c>
      <c r="L11" s="53" t="s">
        <v>127</v>
      </c>
      <c r="M11" s="53" t="s">
        <v>54</v>
      </c>
      <c r="O11" s="28">
        <v>0.19666666666666668</v>
      </c>
    </row>
    <row r="12" spans="1:19" x14ac:dyDescent="0.25">
      <c r="A12" s="53">
        <v>13</v>
      </c>
      <c r="B12" s="53">
        <v>11.539</v>
      </c>
      <c r="C12" s="53">
        <v>11.4</v>
      </c>
      <c r="D12" s="53">
        <v>11.583</v>
      </c>
      <c r="E12" s="53">
        <v>79127230</v>
      </c>
      <c r="F12" s="53">
        <v>23.51</v>
      </c>
      <c r="G12" s="56">
        <v>23.49</v>
      </c>
      <c r="H12" s="53">
        <v>23.54</v>
      </c>
      <c r="I12" s="55">
        <f t="shared" si="1"/>
        <v>23.513333333333332</v>
      </c>
      <c r="J12" s="59">
        <f t="shared" si="2"/>
        <v>2.5166114784236002E-2</v>
      </c>
      <c r="K12" s="53" t="str">
        <f t="shared" si="0"/>
        <v>23.51±0.03</v>
      </c>
      <c r="L12" s="53" t="s">
        <v>126</v>
      </c>
      <c r="M12" s="53" t="s">
        <v>79</v>
      </c>
      <c r="O12" s="28">
        <v>23.513333333333332</v>
      </c>
    </row>
    <row r="13" spans="1:19" x14ac:dyDescent="0.25">
      <c r="A13" s="53">
        <v>14</v>
      </c>
      <c r="B13" s="53">
        <v>11.609</v>
      </c>
      <c r="C13" s="53">
        <v>11.583</v>
      </c>
      <c r="D13" s="53">
        <v>11.833</v>
      </c>
      <c r="E13" s="53">
        <v>18991904</v>
      </c>
      <c r="F13" s="53">
        <v>5.64</v>
      </c>
      <c r="G13" s="56">
        <v>5.62</v>
      </c>
      <c r="H13" s="53">
        <v>5.65</v>
      </c>
      <c r="I13" s="55">
        <f t="shared" si="1"/>
        <v>5.6366666666666667</v>
      </c>
      <c r="J13" s="59">
        <f t="shared" si="2"/>
        <v>1.5275252316519529E-2</v>
      </c>
      <c r="K13" s="53" t="str">
        <f t="shared" si="0"/>
        <v>5.64±0.02</v>
      </c>
      <c r="L13" s="53" t="s">
        <v>128</v>
      </c>
      <c r="M13" s="53" t="s">
        <v>17</v>
      </c>
      <c r="O13" s="28">
        <v>5.6366666666666667</v>
      </c>
    </row>
    <row r="14" spans="1:19" x14ac:dyDescent="0.25">
      <c r="A14" s="53">
        <v>15</v>
      </c>
      <c r="B14" s="53">
        <v>11.941000000000001</v>
      </c>
      <c r="C14" s="53">
        <v>11.833</v>
      </c>
      <c r="D14" s="53">
        <v>12.125</v>
      </c>
      <c r="E14" s="53">
        <v>23682154</v>
      </c>
      <c r="F14" s="53">
        <v>7.04</v>
      </c>
      <c r="G14" s="56">
        <v>7.05</v>
      </c>
      <c r="H14" s="53">
        <v>7.05</v>
      </c>
      <c r="I14" s="55">
        <f t="shared" si="1"/>
        <v>7.0466666666666669</v>
      </c>
      <c r="J14" s="59">
        <f t="shared" si="2"/>
        <v>5.7735026918961348E-3</v>
      </c>
      <c r="K14" s="53" t="str">
        <f t="shared" si="0"/>
        <v>7.05±0.01</v>
      </c>
      <c r="L14" s="53" t="s">
        <v>126</v>
      </c>
      <c r="M14" s="53" t="s">
        <v>67</v>
      </c>
      <c r="O14" s="28">
        <v>7.0466666666666669</v>
      </c>
    </row>
    <row r="15" spans="1:19" x14ac:dyDescent="0.25">
      <c r="A15" s="53">
        <v>16</v>
      </c>
      <c r="B15" s="53">
        <v>12.384</v>
      </c>
      <c r="C15" s="53">
        <v>12.292</v>
      </c>
      <c r="D15" s="53">
        <v>12.558</v>
      </c>
      <c r="E15" s="53">
        <v>11021759</v>
      </c>
      <c r="F15" s="53">
        <v>3.27</v>
      </c>
      <c r="G15" s="56">
        <v>3.25</v>
      </c>
      <c r="H15" s="53">
        <v>3.28</v>
      </c>
      <c r="I15" s="55">
        <f t="shared" si="1"/>
        <v>3.2666666666666662</v>
      </c>
      <c r="J15" s="59">
        <f t="shared" si="2"/>
        <v>1.5275252316519383E-2</v>
      </c>
      <c r="K15" s="53" t="str">
        <f t="shared" si="0"/>
        <v>3.27±0.02</v>
      </c>
      <c r="L15" s="53" t="s">
        <v>126</v>
      </c>
      <c r="M15" s="53" t="s">
        <v>57</v>
      </c>
      <c r="O15" s="28">
        <v>3.2666666666666662</v>
      </c>
    </row>
    <row r="16" spans="1:19" x14ac:dyDescent="0.25">
      <c r="A16" s="53">
        <v>17</v>
      </c>
      <c r="B16" s="53">
        <v>12.818</v>
      </c>
      <c r="C16" s="53">
        <v>12.733000000000001</v>
      </c>
      <c r="D16" s="53">
        <v>12.958</v>
      </c>
      <c r="E16" s="53">
        <v>7067079</v>
      </c>
      <c r="F16" s="53">
        <v>2.1</v>
      </c>
      <c r="G16" s="56">
        <v>2.08</v>
      </c>
      <c r="H16" s="53">
        <v>2.11</v>
      </c>
      <c r="I16" s="55">
        <f t="shared" si="1"/>
        <v>2.0966666666666662</v>
      </c>
      <c r="J16" s="59">
        <f t="shared" si="2"/>
        <v>1.5275252316519383E-2</v>
      </c>
      <c r="K16" s="53" t="str">
        <f t="shared" si="0"/>
        <v>2.10±0.02</v>
      </c>
      <c r="L16" s="53" t="s">
        <v>126</v>
      </c>
      <c r="M16" s="53" t="s">
        <v>244</v>
      </c>
      <c r="O16" s="28">
        <v>2.0966666666666662</v>
      </c>
    </row>
    <row r="17" spans="1:15" x14ac:dyDescent="0.25">
      <c r="A17" s="53">
        <v>18</v>
      </c>
      <c r="B17" s="53">
        <v>13.366</v>
      </c>
      <c r="C17" s="53">
        <v>13.266999999999999</v>
      </c>
      <c r="D17" s="53">
        <v>13.583</v>
      </c>
      <c r="E17" s="53">
        <v>9060818</v>
      </c>
      <c r="F17" s="53">
        <v>2.69</v>
      </c>
      <c r="G17" s="56">
        <v>2.66</v>
      </c>
      <c r="H17" s="53">
        <v>2.68</v>
      </c>
      <c r="I17" s="55">
        <f t="shared" si="1"/>
        <v>2.6766666666666663</v>
      </c>
      <c r="J17" s="59">
        <f t="shared" si="2"/>
        <v>1.5275252316519385E-2</v>
      </c>
      <c r="K17" s="53" t="str">
        <f t="shared" si="0"/>
        <v>2.68±0.02</v>
      </c>
      <c r="L17" s="53" t="s">
        <v>128</v>
      </c>
      <c r="M17" s="58" t="s">
        <v>119</v>
      </c>
      <c r="O17" s="28">
        <v>2.6766666666666663</v>
      </c>
    </row>
    <row r="18" spans="1:15" x14ac:dyDescent="0.25">
      <c r="A18" s="53">
        <v>19</v>
      </c>
      <c r="B18" s="53">
        <v>13.789</v>
      </c>
      <c r="C18" s="53">
        <v>13.583</v>
      </c>
      <c r="D18" s="53">
        <v>13.942</v>
      </c>
      <c r="E18" s="53">
        <v>568800</v>
      </c>
      <c r="F18" s="53">
        <v>0.17</v>
      </c>
      <c r="G18" s="56">
        <v>0.19</v>
      </c>
      <c r="H18" s="53">
        <v>0.16</v>
      </c>
      <c r="I18" s="55">
        <f t="shared" si="1"/>
        <v>0.17333333333333334</v>
      </c>
      <c r="J18" s="59">
        <f t="shared" si="2"/>
        <v>1.5275252316519465E-2</v>
      </c>
      <c r="K18" s="53" t="str">
        <f t="shared" si="0"/>
        <v>0.17±0.02</v>
      </c>
      <c r="L18" s="53" t="s">
        <v>142</v>
      </c>
      <c r="M18" s="53" t="s">
        <v>18</v>
      </c>
      <c r="O18" s="28">
        <v>0.17333333333333334</v>
      </c>
    </row>
    <row r="19" spans="1:15" x14ac:dyDescent="0.25">
      <c r="A19" s="53">
        <v>20</v>
      </c>
      <c r="B19" s="53">
        <v>14.144</v>
      </c>
      <c r="C19" s="53">
        <v>13.942</v>
      </c>
      <c r="D19" s="53">
        <v>14.308</v>
      </c>
      <c r="E19" s="53">
        <v>2961150</v>
      </c>
      <c r="F19" s="53">
        <v>0.88</v>
      </c>
      <c r="G19" s="56">
        <v>0.88</v>
      </c>
      <c r="H19" s="53">
        <v>0.87</v>
      </c>
      <c r="I19" s="55">
        <f t="shared" si="1"/>
        <v>0.87666666666666659</v>
      </c>
      <c r="J19" s="59">
        <f t="shared" si="2"/>
        <v>5.7735026918962632E-3</v>
      </c>
      <c r="K19" s="53" t="str">
        <f t="shared" si="0"/>
        <v>0.88±0.01</v>
      </c>
      <c r="L19" s="53" t="s">
        <v>126</v>
      </c>
      <c r="M19" s="53" t="s">
        <v>16</v>
      </c>
      <c r="O19" s="28">
        <v>0.87666666666666659</v>
      </c>
    </row>
    <row r="20" spans="1:15" x14ac:dyDescent="0.25">
      <c r="A20" s="53">
        <v>21</v>
      </c>
      <c r="B20" s="53">
        <v>14.824999999999999</v>
      </c>
      <c r="C20" s="53">
        <v>14.733000000000001</v>
      </c>
      <c r="D20" s="53">
        <v>14.882999999999999</v>
      </c>
      <c r="E20" s="53">
        <v>4406813</v>
      </c>
      <c r="F20" s="53">
        <v>1.31</v>
      </c>
      <c r="G20" s="56">
        <v>1.29</v>
      </c>
      <c r="H20" s="53">
        <v>1.32</v>
      </c>
      <c r="I20" s="55">
        <f t="shared" si="1"/>
        <v>1.3066666666666666</v>
      </c>
      <c r="J20" s="59">
        <f t="shared" si="2"/>
        <v>1.527525231651948E-2</v>
      </c>
      <c r="K20" s="53" t="str">
        <f t="shared" si="0"/>
        <v>1.31±0.02</v>
      </c>
      <c r="L20" s="53" t="s">
        <v>128</v>
      </c>
      <c r="M20" s="53" t="s">
        <v>125</v>
      </c>
      <c r="O20" s="28">
        <v>1.3066666666666666</v>
      </c>
    </row>
    <row r="21" spans="1:15" x14ac:dyDescent="0.25">
      <c r="A21" s="53">
        <v>22</v>
      </c>
      <c r="B21" s="53">
        <v>14.942</v>
      </c>
      <c r="C21" s="53">
        <v>14.882999999999999</v>
      </c>
      <c r="D21" s="53">
        <v>15.067</v>
      </c>
      <c r="E21" s="53">
        <v>5825185</v>
      </c>
      <c r="F21" s="53">
        <v>1.73</v>
      </c>
      <c r="G21" s="56">
        <v>1.71</v>
      </c>
      <c r="H21" s="53">
        <v>1.74</v>
      </c>
      <c r="I21" s="55">
        <f t="shared" si="1"/>
        <v>1.7266666666666666</v>
      </c>
      <c r="J21" s="59">
        <f t="shared" si="2"/>
        <v>1.527525231651948E-2</v>
      </c>
      <c r="K21" s="53" t="str">
        <f t="shared" si="0"/>
        <v>1.73±0.02</v>
      </c>
      <c r="L21" s="53" t="s">
        <v>128</v>
      </c>
      <c r="M21" s="53" t="s">
        <v>69</v>
      </c>
      <c r="O21" s="28">
        <v>1.7266666666666666</v>
      </c>
    </row>
    <row r="22" spans="1:15" x14ac:dyDescent="0.25">
      <c r="A22" s="53">
        <v>25</v>
      </c>
      <c r="B22" s="53">
        <v>15.885999999999999</v>
      </c>
      <c r="C22" s="53">
        <v>15.8</v>
      </c>
      <c r="D22" s="53">
        <v>16.033000000000001</v>
      </c>
      <c r="E22" s="53">
        <v>1526540</v>
      </c>
      <c r="F22" s="53">
        <v>0.45</v>
      </c>
      <c r="G22" s="56">
        <v>0.39</v>
      </c>
      <c r="H22" s="53">
        <v>0.46</v>
      </c>
      <c r="I22" s="55">
        <f t="shared" si="1"/>
        <v>0.43333333333333335</v>
      </c>
      <c r="J22" s="59">
        <f t="shared" si="2"/>
        <v>3.7859388972001827E-2</v>
      </c>
      <c r="K22" s="53" t="str">
        <f t="shared" si="0"/>
        <v>0.43±0.04</v>
      </c>
      <c r="L22" s="53" t="s">
        <v>128</v>
      </c>
      <c r="M22" s="53" t="s">
        <v>102</v>
      </c>
      <c r="O22" s="28">
        <v>0.43333333333333335</v>
      </c>
    </row>
    <row r="23" spans="1:15" x14ac:dyDescent="0.25">
      <c r="A23" s="53">
        <v>26</v>
      </c>
      <c r="B23" s="53">
        <v>16.106000000000002</v>
      </c>
      <c r="C23" s="53">
        <v>16.033000000000001</v>
      </c>
      <c r="D23" s="53">
        <v>16.216999999999999</v>
      </c>
      <c r="E23" s="53">
        <v>450142</v>
      </c>
      <c r="F23" s="53">
        <v>0.13</v>
      </c>
      <c r="G23" s="56">
        <v>0.14000000000000001</v>
      </c>
      <c r="H23" s="53">
        <v>0.12</v>
      </c>
      <c r="I23" s="55">
        <f t="shared" si="1"/>
        <v>0.13</v>
      </c>
      <c r="J23" s="59">
        <f t="shared" si="2"/>
        <v>1.0000000000000009E-2</v>
      </c>
      <c r="K23" s="53" t="str">
        <f t="shared" si="0"/>
        <v>0.13±0.01</v>
      </c>
      <c r="L23" s="53" t="s">
        <v>126</v>
      </c>
      <c r="M23" s="53" t="s">
        <v>111</v>
      </c>
      <c r="O23" s="28">
        <v>0.13</v>
      </c>
    </row>
    <row r="24" spans="1:15" x14ac:dyDescent="0.25">
      <c r="A24" s="53">
        <v>28</v>
      </c>
      <c r="B24" s="53">
        <v>16.792999999999999</v>
      </c>
      <c r="C24" s="53">
        <v>16.707999999999998</v>
      </c>
      <c r="D24" s="53">
        <v>16.933</v>
      </c>
      <c r="E24" s="53">
        <v>455093</v>
      </c>
      <c r="F24" s="53">
        <v>0.14000000000000001</v>
      </c>
      <c r="G24" s="56">
        <v>0.15</v>
      </c>
      <c r="H24" s="53">
        <v>0.13</v>
      </c>
      <c r="I24" s="55">
        <f t="shared" si="1"/>
        <v>0.14000000000000001</v>
      </c>
      <c r="J24" s="59">
        <f t="shared" si="2"/>
        <v>9.999999999999995E-3</v>
      </c>
      <c r="K24" s="53" t="str">
        <f t="shared" si="0"/>
        <v>0.14±0.01</v>
      </c>
      <c r="L24" s="53" t="s">
        <v>128</v>
      </c>
      <c r="M24" s="53" t="s">
        <v>104</v>
      </c>
      <c r="O24" s="28">
        <v>0.14000000000000001</v>
      </c>
    </row>
    <row r="25" spans="1:15" x14ac:dyDescent="0.25">
      <c r="A25" s="53">
        <v>29</v>
      </c>
      <c r="B25" s="53">
        <v>17.253</v>
      </c>
      <c r="C25" s="53">
        <v>17.175000000000001</v>
      </c>
      <c r="D25" s="53">
        <v>17.399999999999999</v>
      </c>
      <c r="E25" s="53">
        <v>1141534</v>
      </c>
      <c r="F25" s="53">
        <v>0.34</v>
      </c>
      <c r="G25" s="56">
        <v>0.33</v>
      </c>
      <c r="H25" s="53">
        <v>0.35</v>
      </c>
      <c r="I25" s="55">
        <f t="shared" si="1"/>
        <v>0.34</v>
      </c>
      <c r="J25" s="59">
        <f t="shared" si="2"/>
        <v>9.9999999999999811E-3</v>
      </c>
      <c r="K25" s="53" t="str">
        <f t="shared" si="0"/>
        <v>0.34±0.01</v>
      </c>
      <c r="L25" s="53" t="s">
        <v>128</v>
      </c>
      <c r="M25" s="53" t="s">
        <v>120</v>
      </c>
      <c r="O25" s="28">
        <v>0.34</v>
      </c>
    </row>
    <row r="26" spans="1:15" x14ac:dyDescent="0.25">
      <c r="A26" s="53">
        <v>32</v>
      </c>
      <c r="B26" s="53">
        <v>18.515000000000001</v>
      </c>
      <c r="C26" s="53">
        <v>18.391999999999999</v>
      </c>
      <c r="D26" s="53">
        <v>18.757999999999999</v>
      </c>
      <c r="E26" s="53">
        <v>20511956</v>
      </c>
      <c r="F26" s="53">
        <v>6.09</v>
      </c>
      <c r="G26" s="56">
        <v>6.11</v>
      </c>
      <c r="H26" s="53">
        <v>6.08</v>
      </c>
      <c r="I26" s="55">
        <f t="shared" si="1"/>
        <v>6.0933333333333337</v>
      </c>
      <c r="J26" s="59">
        <f t="shared" si="2"/>
        <v>1.5275252316519626E-2</v>
      </c>
      <c r="K26" s="53" t="str">
        <f t="shared" si="0"/>
        <v>6.09±0.02</v>
      </c>
      <c r="L26" s="53" t="s">
        <v>128</v>
      </c>
      <c r="M26" s="53" t="s">
        <v>83</v>
      </c>
      <c r="O26" s="28">
        <v>6.0933333333333337</v>
      </c>
    </row>
    <row r="27" spans="1:15" x14ac:dyDescent="0.25">
      <c r="A27" s="53">
        <v>33</v>
      </c>
      <c r="B27" s="53">
        <v>18.849</v>
      </c>
      <c r="C27" s="53">
        <v>18.783000000000001</v>
      </c>
      <c r="D27" s="53">
        <v>18.95</v>
      </c>
      <c r="E27" s="53">
        <v>206649</v>
      </c>
      <c r="F27" s="53">
        <v>0.06</v>
      </c>
      <c r="G27" s="56">
        <v>0.06</v>
      </c>
      <c r="H27" s="53">
        <v>0.06</v>
      </c>
      <c r="I27" s="55">
        <f t="shared" si="1"/>
        <v>0.06</v>
      </c>
      <c r="J27" s="59">
        <f t="shared" si="2"/>
        <v>0</v>
      </c>
      <c r="K27" s="53" t="str">
        <f t="shared" si="0"/>
        <v>0.06±0.00</v>
      </c>
      <c r="L27" s="53" t="s">
        <v>134</v>
      </c>
      <c r="M27" s="53" t="s">
        <v>181</v>
      </c>
      <c r="O27" s="28">
        <v>0.06</v>
      </c>
    </row>
    <row r="28" spans="1:15" x14ac:dyDescent="0.25">
      <c r="A28" s="53">
        <v>34</v>
      </c>
      <c r="B28" s="53">
        <v>19.245999999999999</v>
      </c>
      <c r="C28" s="53">
        <v>19.141999999999999</v>
      </c>
      <c r="D28" s="53">
        <v>19.408000000000001</v>
      </c>
      <c r="E28" s="53">
        <v>4919682</v>
      </c>
      <c r="F28" s="53">
        <v>1.46</v>
      </c>
      <c r="G28" s="56">
        <v>1.48</v>
      </c>
      <c r="H28" s="53">
        <v>1.45</v>
      </c>
      <c r="I28" s="55">
        <f t="shared" si="1"/>
        <v>1.4633333333333332</v>
      </c>
      <c r="J28" s="59">
        <f t="shared" si="2"/>
        <v>1.527525231651948E-2</v>
      </c>
      <c r="K28" s="53" t="str">
        <f t="shared" si="0"/>
        <v>1.46±0.02</v>
      </c>
      <c r="L28" s="53" t="s">
        <v>128</v>
      </c>
      <c r="M28" s="53" t="s">
        <v>84</v>
      </c>
      <c r="O28" s="28">
        <v>1.4633333333333332</v>
      </c>
    </row>
    <row r="29" spans="1:15" x14ac:dyDescent="0.25">
      <c r="A29" s="53">
        <v>36</v>
      </c>
      <c r="B29" s="53">
        <v>19.745999999999999</v>
      </c>
      <c r="C29" s="53">
        <v>19.683</v>
      </c>
      <c r="D29" s="53">
        <v>19.817</v>
      </c>
      <c r="E29" s="53">
        <v>236460</v>
      </c>
      <c r="F29" s="53">
        <v>7.0000000000000007E-2</v>
      </c>
      <c r="G29" s="56">
        <v>7.0000000000000007E-2</v>
      </c>
      <c r="H29" s="53">
        <v>7.0000000000000007E-2</v>
      </c>
      <c r="I29" s="55">
        <f t="shared" si="1"/>
        <v>7.0000000000000007E-2</v>
      </c>
      <c r="J29" s="59">
        <f t="shared" si="2"/>
        <v>0</v>
      </c>
      <c r="K29" s="53" t="str">
        <f t="shared" si="0"/>
        <v>0.07±0.00</v>
      </c>
      <c r="L29" s="53" t="s">
        <v>138</v>
      </c>
      <c r="M29" s="53" t="s">
        <v>22</v>
      </c>
      <c r="O29" s="28">
        <v>7.0000000000000007E-2</v>
      </c>
    </row>
    <row r="30" spans="1:15" x14ac:dyDescent="0.25">
      <c r="A30" s="53">
        <v>38</v>
      </c>
      <c r="B30" s="53">
        <v>20.059000000000001</v>
      </c>
      <c r="C30" s="53">
        <v>19.983000000000001</v>
      </c>
      <c r="D30" s="53">
        <v>20.207999999999998</v>
      </c>
      <c r="E30" s="53">
        <v>1333088</v>
      </c>
      <c r="F30" s="53">
        <v>0.4</v>
      </c>
      <c r="G30" s="56">
        <v>0.39</v>
      </c>
      <c r="H30" s="53">
        <v>0.41</v>
      </c>
      <c r="I30" s="55">
        <f t="shared" si="1"/>
        <v>0.39999999999999997</v>
      </c>
      <c r="J30" s="59">
        <f t="shared" si="2"/>
        <v>9.9999999999999811E-3</v>
      </c>
      <c r="K30" s="53" t="str">
        <f t="shared" si="0"/>
        <v>0.40±0.01</v>
      </c>
      <c r="L30" s="53" t="s">
        <v>139</v>
      </c>
      <c r="M30" s="53" t="s">
        <v>113</v>
      </c>
      <c r="O30" s="28">
        <v>0.39999999999999997</v>
      </c>
    </row>
    <row r="31" spans="1:15" x14ac:dyDescent="0.25">
      <c r="A31" s="53">
        <v>39</v>
      </c>
      <c r="B31" s="53">
        <v>20.274999999999999</v>
      </c>
      <c r="C31" s="53">
        <v>20.207999999999998</v>
      </c>
      <c r="D31" s="53">
        <v>20.417000000000002</v>
      </c>
      <c r="E31" s="53">
        <v>199625</v>
      </c>
      <c r="F31" s="53">
        <v>0.06</v>
      </c>
      <c r="G31" s="56">
        <v>0.06</v>
      </c>
      <c r="H31" s="53">
        <v>0.06</v>
      </c>
      <c r="I31" s="55">
        <f t="shared" si="1"/>
        <v>0.06</v>
      </c>
      <c r="J31" s="59">
        <f t="shared" si="2"/>
        <v>0</v>
      </c>
      <c r="K31" s="53" t="str">
        <f t="shared" si="0"/>
        <v>0.06±0.00</v>
      </c>
      <c r="L31" s="53" t="s">
        <v>136</v>
      </c>
      <c r="M31" s="53" t="s">
        <v>182</v>
      </c>
      <c r="O31" s="28">
        <v>0.06</v>
      </c>
    </row>
    <row r="32" spans="1:15" x14ac:dyDescent="0.25">
      <c r="A32" s="53">
        <v>40</v>
      </c>
      <c r="B32" s="53">
        <v>21.187999999999999</v>
      </c>
      <c r="C32" s="53">
        <v>21.082999999999998</v>
      </c>
      <c r="D32" s="53">
        <v>21.367000000000001</v>
      </c>
      <c r="E32" s="53">
        <v>647698</v>
      </c>
      <c r="F32" s="53">
        <v>0.19</v>
      </c>
      <c r="G32" s="56">
        <v>0.2</v>
      </c>
      <c r="H32" s="53">
        <v>0.19</v>
      </c>
      <c r="I32" s="55">
        <f t="shared" si="1"/>
        <v>0.19333333333333336</v>
      </c>
      <c r="J32" s="59">
        <f t="shared" si="2"/>
        <v>5.7735026918962623E-3</v>
      </c>
      <c r="K32" s="53" t="str">
        <f t="shared" si="0"/>
        <v>0.19±0.01</v>
      </c>
      <c r="L32" s="53" t="s">
        <v>128</v>
      </c>
      <c r="M32" s="53" t="s">
        <v>253</v>
      </c>
      <c r="O32" s="28">
        <v>0.19333333333333336</v>
      </c>
    </row>
    <row r="33" spans="1:15" x14ac:dyDescent="0.25">
      <c r="A33" s="53">
        <v>41</v>
      </c>
      <c r="B33" s="53">
        <v>22.061</v>
      </c>
      <c r="C33" s="53">
        <v>21.957999999999998</v>
      </c>
      <c r="D33" s="53">
        <v>22.192</v>
      </c>
      <c r="E33" s="53">
        <v>3742012</v>
      </c>
      <c r="F33" s="53">
        <v>1.1100000000000001</v>
      </c>
      <c r="G33" s="56">
        <v>1.1000000000000001</v>
      </c>
      <c r="H33" s="53">
        <v>1.1100000000000001</v>
      </c>
      <c r="I33" s="55">
        <f t="shared" si="1"/>
        <v>1.1066666666666667</v>
      </c>
      <c r="J33" s="59">
        <f t="shared" si="2"/>
        <v>5.7735026918962632E-3</v>
      </c>
      <c r="K33" s="53" t="str">
        <f t="shared" si="0"/>
        <v>1.11±0.01</v>
      </c>
      <c r="L33" s="53" t="s">
        <v>136</v>
      </c>
      <c r="M33" s="53" t="s">
        <v>85</v>
      </c>
      <c r="O33" s="28">
        <v>1.1066666666666667</v>
      </c>
    </row>
    <row r="34" spans="1:15" x14ac:dyDescent="0.25">
      <c r="A34" s="53">
        <v>42</v>
      </c>
      <c r="B34" s="53">
        <v>22.225000000000001</v>
      </c>
      <c r="C34" s="53">
        <v>22.192</v>
      </c>
      <c r="D34" s="53">
        <v>22.308</v>
      </c>
      <c r="E34" s="53">
        <v>220388</v>
      </c>
      <c r="F34" s="53">
        <v>7.0000000000000007E-2</v>
      </c>
      <c r="G34" s="56">
        <v>7.0000000000000007E-2</v>
      </c>
      <c r="H34" s="53">
        <v>7.0000000000000007E-2</v>
      </c>
      <c r="I34" s="55">
        <f t="shared" si="1"/>
        <v>7.0000000000000007E-2</v>
      </c>
      <c r="J34" s="59">
        <f t="shared" si="2"/>
        <v>0</v>
      </c>
      <c r="K34" s="53" t="str">
        <f t="shared" si="0"/>
        <v>0.07±0.00</v>
      </c>
      <c r="L34" s="53" t="s">
        <v>139</v>
      </c>
      <c r="M34" s="53" t="s">
        <v>183</v>
      </c>
      <c r="O34" s="28">
        <v>7.0000000000000007E-2</v>
      </c>
    </row>
    <row r="35" spans="1:15" x14ac:dyDescent="0.25">
      <c r="A35" s="53">
        <v>43</v>
      </c>
      <c r="B35" s="53">
        <v>23.265000000000001</v>
      </c>
      <c r="C35" s="53">
        <v>23.183</v>
      </c>
      <c r="D35" s="53">
        <v>23.375</v>
      </c>
      <c r="E35" s="53">
        <v>241998</v>
      </c>
      <c r="F35" s="53">
        <v>7.0000000000000007E-2</v>
      </c>
      <c r="G35" s="56">
        <v>7.0000000000000007E-2</v>
      </c>
      <c r="H35" s="53">
        <v>0.06</v>
      </c>
      <c r="I35" s="55">
        <f t="shared" si="1"/>
        <v>6.6666666666666666E-2</v>
      </c>
      <c r="J35" s="59">
        <f t="shared" si="2"/>
        <v>5.7735026918962623E-3</v>
      </c>
      <c r="K35" s="53" t="str">
        <f t="shared" si="0"/>
        <v>0.07±0.01</v>
      </c>
      <c r="L35" s="53" t="s">
        <v>144</v>
      </c>
      <c r="M35" s="53" t="s">
        <v>23</v>
      </c>
      <c r="O35" s="28">
        <v>6.6666666666666666E-2</v>
      </c>
    </row>
    <row r="36" spans="1:15" x14ac:dyDescent="0.25">
      <c r="A36" s="53">
        <v>44</v>
      </c>
      <c r="B36" s="53">
        <v>23.483000000000001</v>
      </c>
      <c r="C36" s="53">
        <v>23.375</v>
      </c>
      <c r="D36" s="53">
        <v>23.591999999999999</v>
      </c>
      <c r="E36" s="53">
        <v>301061</v>
      </c>
      <c r="F36" s="53">
        <v>0.09</v>
      </c>
      <c r="G36" s="56">
        <v>0.09</v>
      </c>
      <c r="H36" s="53">
        <v>0.09</v>
      </c>
      <c r="I36" s="55">
        <f t="shared" si="1"/>
        <v>9.0000000000000011E-2</v>
      </c>
      <c r="J36" s="59">
        <f t="shared" si="2"/>
        <v>1.6996749443881478E-17</v>
      </c>
      <c r="K36" s="53" t="str">
        <f t="shared" si="0"/>
        <v>0.09±0.00</v>
      </c>
      <c r="L36" s="53" t="s">
        <v>131</v>
      </c>
      <c r="M36" s="53" t="s">
        <v>39</v>
      </c>
      <c r="O36" s="28">
        <v>9.0000000000000011E-2</v>
      </c>
    </row>
    <row r="37" spans="1:15" x14ac:dyDescent="0.25">
      <c r="A37" s="53">
        <v>45</v>
      </c>
      <c r="B37" s="53">
        <v>24.167999999999999</v>
      </c>
      <c r="C37" s="53">
        <v>24.1</v>
      </c>
      <c r="D37" s="53">
        <v>24.257999999999999</v>
      </c>
      <c r="E37" s="53">
        <v>217071</v>
      </c>
      <c r="F37" s="53">
        <v>0.06</v>
      </c>
      <c r="G37" s="56">
        <v>0.06</v>
      </c>
      <c r="H37" s="53">
        <v>0.06</v>
      </c>
      <c r="I37" s="55">
        <f t="shared" si="1"/>
        <v>0.06</v>
      </c>
      <c r="J37" s="59">
        <f t="shared" si="2"/>
        <v>0</v>
      </c>
      <c r="K37" s="53" t="str">
        <f t="shared" si="0"/>
        <v>0.06±0.00</v>
      </c>
      <c r="L37" s="53" t="s">
        <v>131</v>
      </c>
      <c r="M37" s="53" t="s">
        <v>184</v>
      </c>
      <c r="O37" s="28">
        <v>0.06</v>
      </c>
    </row>
    <row r="38" spans="1:15" x14ac:dyDescent="0.25">
      <c r="A38" s="53">
        <v>47</v>
      </c>
      <c r="B38" s="53">
        <v>24.948</v>
      </c>
      <c r="C38" s="53">
        <v>24.882999999999999</v>
      </c>
      <c r="D38" s="53">
        <v>25.042000000000002</v>
      </c>
      <c r="E38" s="53">
        <v>199130</v>
      </c>
      <c r="F38" s="53">
        <v>0.06</v>
      </c>
      <c r="G38" s="56">
        <v>0.06</v>
      </c>
      <c r="H38" s="53">
        <v>0.06</v>
      </c>
      <c r="I38" s="55">
        <f t="shared" si="1"/>
        <v>0.06</v>
      </c>
      <c r="J38" s="59">
        <f t="shared" si="2"/>
        <v>0</v>
      </c>
      <c r="K38" s="53" t="str">
        <f t="shared" si="0"/>
        <v>0.06±0.00</v>
      </c>
      <c r="L38" s="53" t="s">
        <v>131</v>
      </c>
      <c r="M38" s="53" t="s">
        <v>158</v>
      </c>
      <c r="O38" s="28">
        <v>0.06</v>
      </c>
    </row>
    <row r="39" spans="1:15" x14ac:dyDescent="0.25">
      <c r="A39" s="53">
        <v>48</v>
      </c>
      <c r="B39" s="53">
        <v>25.332000000000001</v>
      </c>
      <c r="C39" s="53">
        <v>25.242000000000001</v>
      </c>
      <c r="D39" s="53">
        <v>25.45</v>
      </c>
      <c r="E39" s="53">
        <v>97189</v>
      </c>
      <c r="F39" s="53">
        <v>0.03</v>
      </c>
      <c r="G39" s="56">
        <v>0.03</v>
      </c>
      <c r="H39" s="53">
        <v>0.03</v>
      </c>
      <c r="I39" s="55">
        <f t="shared" si="1"/>
        <v>0.03</v>
      </c>
      <c r="J39" s="59">
        <f t="shared" si="2"/>
        <v>0</v>
      </c>
      <c r="K39" s="53" t="str">
        <f t="shared" si="0"/>
        <v>0.03±0.00</v>
      </c>
      <c r="L39" s="53" t="s">
        <v>141</v>
      </c>
      <c r="M39" s="53" t="s">
        <v>40</v>
      </c>
      <c r="O39" s="28">
        <v>0.03</v>
      </c>
    </row>
    <row r="40" spans="1:15" x14ac:dyDescent="0.25">
      <c r="A40" s="53">
        <v>49</v>
      </c>
      <c r="B40" s="53">
        <v>26.103000000000002</v>
      </c>
      <c r="C40" s="53">
        <v>26.024999999999999</v>
      </c>
      <c r="D40" s="53">
        <v>26.2</v>
      </c>
      <c r="E40" s="53">
        <v>358599</v>
      </c>
      <c r="F40" s="53">
        <v>0.11</v>
      </c>
      <c r="G40" s="56">
        <v>0.11</v>
      </c>
      <c r="H40" s="53">
        <v>0.11</v>
      </c>
      <c r="I40" s="55">
        <f t="shared" si="1"/>
        <v>0.11</v>
      </c>
      <c r="J40" s="59">
        <f t="shared" si="2"/>
        <v>0</v>
      </c>
      <c r="K40" s="53" t="str">
        <f t="shared" si="0"/>
        <v>0.11±0.00</v>
      </c>
      <c r="L40" s="53" t="s">
        <v>143</v>
      </c>
      <c r="M40" s="53" t="s">
        <v>148</v>
      </c>
      <c r="O40" s="28">
        <v>0.11</v>
      </c>
    </row>
    <row r="41" spans="1:15" x14ac:dyDescent="0.25">
      <c r="A41" s="53">
        <v>50</v>
      </c>
      <c r="B41" s="53">
        <v>26.436</v>
      </c>
      <c r="C41" s="53">
        <v>26.2</v>
      </c>
      <c r="D41" s="53">
        <v>26.533000000000001</v>
      </c>
      <c r="E41" s="53">
        <v>6843152</v>
      </c>
      <c r="F41" s="53">
        <v>2.0299999999999998</v>
      </c>
      <c r="G41" s="56">
        <v>2.02</v>
      </c>
      <c r="H41" s="53">
        <v>2.0099999999999998</v>
      </c>
      <c r="I41" s="55">
        <f t="shared" si="1"/>
        <v>2.02</v>
      </c>
      <c r="J41" s="59">
        <f t="shared" si="2"/>
        <v>1.0000000000000009E-2</v>
      </c>
      <c r="K41" s="53" t="str">
        <f t="shared" si="0"/>
        <v>2.02±0.01</v>
      </c>
      <c r="L41" s="53" t="s">
        <v>131</v>
      </c>
      <c r="M41" s="53" t="s">
        <v>86</v>
      </c>
      <c r="O41" s="28">
        <v>2.02</v>
      </c>
    </row>
    <row r="42" spans="1:15" x14ac:dyDescent="0.25">
      <c r="A42" s="53">
        <v>51</v>
      </c>
      <c r="B42" s="53">
        <v>26.617000000000001</v>
      </c>
      <c r="C42" s="53">
        <v>26.533000000000001</v>
      </c>
      <c r="D42" s="53">
        <v>26.757999999999999</v>
      </c>
      <c r="E42" s="53">
        <v>2250520</v>
      </c>
      <c r="F42" s="53">
        <v>0.67</v>
      </c>
      <c r="G42" s="56">
        <v>0.68</v>
      </c>
      <c r="H42" s="53">
        <v>0.69</v>
      </c>
      <c r="I42" s="55">
        <f t="shared" si="1"/>
        <v>0.68</v>
      </c>
      <c r="J42" s="59">
        <f t="shared" si="2"/>
        <v>9.9999999999999534E-3</v>
      </c>
      <c r="K42" s="53" t="str">
        <f t="shared" si="0"/>
        <v>0.68±0.01</v>
      </c>
      <c r="L42" s="53" t="s">
        <v>140</v>
      </c>
      <c r="M42" s="53" t="s">
        <v>87</v>
      </c>
      <c r="O42" s="28">
        <v>0.68</v>
      </c>
    </row>
    <row r="43" spans="1:15" x14ac:dyDescent="0.25">
      <c r="A43" s="53">
        <v>52</v>
      </c>
      <c r="B43" s="53">
        <v>27.131</v>
      </c>
      <c r="C43" s="53">
        <v>27.024999999999999</v>
      </c>
      <c r="D43" s="53">
        <v>27.233000000000001</v>
      </c>
      <c r="E43" s="53">
        <v>486650</v>
      </c>
      <c r="F43" s="53">
        <v>0.14000000000000001</v>
      </c>
      <c r="G43" s="56">
        <v>0.13</v>
      </c>
      <c r="H43" s="53">
        <v>0.14000000000000001</v>
      </c>
      <c r="I43" s="55">
        <f t="shared" si="1"/>
        <v>0.13666666666666669</v>
      </c>
      <c r="J43" s="59">
        <f t="shared" si="2"/>
        <v>5.7735026918962632E-3</v>
      </c>
      <c r="K43" s="53" t="str">
        <f t="shared" si="0"/>
        <v>0.14±0.01</v>
      </c>
      <c r="L43" s="53" t="s">
        <v>131</v>
      </c>
      <c r="M43" s="53" t="s">
        <v>121</v>
      </c>
      <c r="O43" s="28">
        <v>0.13666666666666669</v>
      </c>
    </row>
    <row r="44" spans="1:15" x14ac:dyDescent="0.25">
      <c r="A44" s="53">
        <v>53</v>
      </c>
      <c r="B44" s="53">
        <v>27.562999999999999</v>
      </c>
      <c r="C44" s="53">
        <v>27.507999999999999</v>
      </c>
      <c r="D44" s="53">
        <v>27.632999999999999</v>
      </c>
      <c r="E44" s="53">
        <v>83163</v>
      </c>
      <c r="F44" s="53">
        <v>0.02</v>
      </c>
      <c r="G44" s="56">
        <v>0.02</v>
      </c>
      <c r="H44" s="53">
        <v>0.02</v>
      </c>
      <c r="I44" s="55">
        <f t="shared" si="1"/>
        <v>0.02</v>
      </c>
      <c r="J44" s="59">
        <f t="shared" si="2"/>
        <v>0</v>
      </c>
      <c r="K44" s="53" t="str">
        <f t="shared" si="0"/>
        <v>0.02±0.00</v>
      </c>
      <c r="L44" s="53" t="s">
        <v>132</v>
      </c>
      <c r="M44" s="53" t="s">
        <v>6</v>
      </c>
      <c r="O44" s="28">
        <v>0.02</v>
      </c>
    </row>
    <row r="45" spans="1:15" x14ac:dyDescent="0.25">
      <c r="A45" s="53">
        <v>55</v>
      </c>
      <c r="B45" s="53">
        <v>27.995999999999999</v>
      </c>
      <c r="C45" s="53">
        <v>27.824999999999999</v>
      </c>
      <c r="D45" s="53">
        <v>28.117000000000001</v>
      </c>
      <c r="E45" s="53">
        <v>1314953</v>
      </c>
      <c r="F45" s="53">
        <v>0.39</v>
      </c>
      <c r="G45" s="56">
        <v>0.4</v>
      </c>
      <c r="H45" s="53">
        <v>0.38</v>
      </c>
      <c r="I45" s="55">
        <f t="shared" si="1"/>
        <v>0.38999999999999996</v>
      </c>
      <c r="J45" s="59">
        <f t="shared" si="2"/>
        <v>1.0000000000000009E-2</v>
      </c>
      <c r="K45" s="53" t="str">
        <f t="shared" si="0"/>
        <v>0.39±0.01</v>
      </c>
      <c r="L45" s="53" t="s">
        <v>131</v>
      </c>
      <c r="M45" s="53" t="s">
        <v>122</v>
      </c>
      <c r="O45" s="28">
        <v>0.38999999999999996</v>
      </c>
    </row>
    <row r="46" spans="1:15" x14ac:dyDescent="0.25">
      <c r="A46" s="53">
        <v>57</v>
      </c>
      <c r="B46" s="53">
        <v>28.321999999999999</v>
      </c>
      <c r="C46" s="53">
        <v>28.242000000000001</v>
      </c>
      <c r="D46" s="53">
        <v>28.433</v>
      </c>
      <c r="E46" s="53">
        <v>2417906</v>
      </c>
      <c r="F46" s="53">
        <v>0.72</v>
      </c>
      <c r="G46" s="56">
        <v>0.73</v>
      </c>
      <c r="H46" s="53">
        <v>0.76</v>
      </c>
      <c r="I46" s="55">
        <f t="shared" si="1"/>
        <v>0.73666666666666669</v>
      </c>
      <c r="J46" s="59">
        <f t="shared" si="2"/>
        <v>2.0816659994661344E-2</v>
      </c>
      <c r="K46" s="53" t="str">
        <f t="shared" si="0"/>
        <v>0.74±0.02</v>
      </c>
      <c r="L46" s="53" t="s">
        <v>132</v>
      </c>
      <c r="M46" s="53" t="s">
        <v>107</v>
      </c>
      <c r="O46" s="28">
        <v>0.73666666666666669</v>
      </c>
    </row>
    <row r="47" spans="1:15" x14ac:dyDescent="0.25">
      <c r="A47" s="53">
        <v>62</v>
      </c>
      <c r="B47" s="53">
        <v>29.503</v>
      </c>
      <c r="C47" s="53">
        <v>29.391999999999999</v>
      </c>
      <c r="D47" s="53">
        <v>29.617000000000001</v>
      </c>
      <c r="E47" s="53">
        <v>3284226</v>
      </c>
      <c r="F47" s="53">
        <v>0.98</v>
      </c>
      <c r="G47" s="56">
        <v>0.97</v>
      </c>
      <c r="H47" s="53">
        <v>0.99</v>
      </c>
      <c r="I47" s="55">
        <f t="shared" si="1"/>
        <v>0.98</v>
      </c>
      <c r="J47" s="59">
        <f t="shared" si="2"/>
        <v>1.0000000000000009E-2</v>
      </c>
      <c r="K47" s="53" t="str">
        <f t="shared" si="0"/>
        <v>0.98±0.01</v>
      </c>
      <c r="L47" s="53" t="s">
        <v>132</v>
      </c>
      <c r="M47" s="53" t="s">
        <v>10</v>
      </c>
      <c r="O47" s="28">
        <v>0.98</v>
      </c>
    </row>
    <row r="48" spans="1:15" x14ac:dyDescent="0.25">
      <c r="A48" s="53">
        <v>64</v>
      </c>
      <c r="B48" s="53">
        <v>30.998000000000001</v>
      </c>
      <c r="C48" s="53">
        <v>30.908000000000001</v>
      </c>
      <c r="D48" s="53">
        <v>31.1</v>
      </c>
      <c r="E48" s="53">
        <v>771331</v>
      </c>
      <c r="F48" s="53">
        <v>0.23</v>
      </c>
      <c r="G48" s="56">
        <v>0.22</v>
      </c>
      <c r="H48" s="53">
        <v>0.21</v>
      </c>
      <c r="I48" s="55">
        <f t="shared" si="1"/>
        <v>0.22</v>
      </c>
      <c r="J48" s="59">
        <f t="shared" si="2"/>
        <v>1.0000000000000009E-2</v>
      </c>
      <c r="K48" s="53" t="str">
        <f t="shared" si="0"/>
        <v>0.22±0.01</v>
      </c>
      <c r="L48" s="53" t="s">
        <v>132</v>
      </c>
      <c r="M48" s="53" t="s">
        <v>24</v>
      </c>
      <c r="O48" s="28">
        <v>0.22</v>
      </c>
    </row>
    <row r="49" spans="1:15" x14ac:dyDescent="0.25">
      <c r="A49" s="53">
        <v>67</v>
      </c>
      <c r="B49" s="53">
        <v>32.195</v>
      </c>
      <c r="C49" s="53">
        <v>32.091999999999999</v>
      </c>
      <c r="D49" s="53">
        <v>32.308</v>
      </c>
      <c r="E49" s="53">
        <v>3102889</v>
      </c>
      <c r="F49" s="53">
        <v>0.92</v>
      </c>
      <c r="G49" s="56">
        <v>0.91</v>
      </c>
      <c r="H49" s="53">
        <v>0.94</v>
      </c>
      <c r="I49" s="55">
        <f t="shared" si="1"/>
        <v>0.92333333333333334</v>
      </c>
      <c r="J49" s="59">
        <f t="shared" si="2"/>
        <v>1.527525231651942E-2</v>
      </c>
      <c r="K49" s="53" t="str">
        <f t="shared" si="0"/>
        <v>0.92±0.02</v>
      </c>
      <c r="L49" s="53" t="s">
        <v>132</v>
      </c>
      <c r="M49" s="53" t="s">
        <v>115</v>
      </c>
      <c r="O49" s="28">
        <v>0.92333333333333334</v>
      </c>
    </row>
    <row r="50" spans="1:15" x14ac:dyDescent="0.25">
      <c r="A50" s="53">
        <v>68</v>
      </c>
      <c r="B50" s="53">
        <v>32.854999999999997</v>
      </c>
      <c r="C50" s="53">
        <v>32.716999999999999</v>
      </c>
      <c r="D50" s="53">
        <v>32.966999999999999</v>
      </c>
      <c r="E50" s="53">
        <v>1068037</v>
      </c>
      <c r="F50" s="53">
        <v>0.32</v>
      </c>
      <c r="G50" s="56">
        <v>0.33</v>
      </c>
      <c r="H50" s="53">
        <v>0.32</v>
      </c>
      <c r="I50" s="55">
        <f t="shared" si="1"/>
        <v>0.32333333333333331</v>
      </c>
      <c r="J50" s="59">
        <f t="shared" si="2"/>
        <v>5.7735026918962623E-3</v>
      </c>
      <c r="K50" s="53" t="str">
        <f t="shared" si="0"/>
        <v>0.32±0.01</v>
      </c>
      <c r="L50" s="53" t="s">
        <v>132</v>
      </c>
      <c r="M50" s="53" t="s">
        <v>116</v>
      </c>
      <c r="O50" s="28">
        <v>0.32333333333333331</v>
      </c>
    </row>
    <row r="51" spans="1:15" x14ac:dyDescent="0.25">
      <c r="A51" s="53">
        <v>69</v>
      </c>
      <c r="B51" s="53">
        <v>33.021999999999998</v>
      </c>
      <c r="C51" s="53">
        <v>32.966999999999999</v>
      </c>
      <c r="D51" s="53">
        <v>33.107999999999997</v>
      </c>
      <c r="E51" s="53">
        <v>355727</v>
      </c>
      <c r="F51" s="53">
        <v>0.11</v>
      </c>
      <c r="G51" s="56">
        <v>0.12</v>
      </c>
      <c r="H51" s="53">
        <v>0.11</v>
      </c>
      <c r="I51" s="55">
        <f t="shared" si="1"/>
        <v>0.11333333333333333</v>
      </c>
      <c r="J51" s="59">
        <f t="shared" si="2"/>
        <v>5.7735026918962545E-3</v>
      </c>
      <c r="K51" s="53" t="str">
        <f t="shared" si="0"/>
        <v>0.11±0.01</v>
      </c>
      <c r="L51" s="53" t="s">
        <v>132</v>
      </c>
      <c r="M51" s="53" t="s">
        <v>25</v>
      </c>
      <c r="O51" s="28">
        <v>0.11333333333333333</v>
      </c>
    </row>
    <row r="52" spans="1:15" x14ac:dyDescent="0.25">
      <c r="A52" s="53">
        <v>70</v>
      </c>
      <c r="B52" s="53">
        <v>33.226999999999997</v>
      </c>
      <c r="C52" s="53">
        <v>33.107999999999997</v>
      </c>
      <c r="D52" s="53">
        <v>33.292000000000002</v>
      </c>
      <c r="E52" s="53">
        <v>702897</v>
      </c>
      <c r="F52" s="53">
        <v>0.21</v>
      </c>
      <c r="G52" s="56">
        <v>0.2</v>
      </c>
      <c r="H52" s="53">
        <v>0.19</v>
      </c>
      <c r="I52" s="55">
        <f t="shared" si="1"/>
        <v>0.20000000000000004</v>
      </c>
      <c r="J52" s="59">
        <f t="shared" si="2"/>
        <v>9.999999999999995E-3</v>
      </c>
      <c r="K52" s="53" t="str">
        <f t="shared" si="0"/>
        <v>0.20±0.01</v>
      </c>
      <c r="L52" s="53" t="s">
        <v>132</v>
      </c>
      <c r="M52" s="53" t="s">
        <v>88</v>
      </c>
      <c r="O52" s="28">
        <v>0.20000000000000004</v>
      </c>
    </row>
    <row r="53" spans="1:15" x14ac:dyDescent="0.25">
      <c r="A53" s="53">
        <v>71</v>
      </c>
      <c r="B53" s="53">
        <v>33.345999999999997</v>
      </c>
      <c r="C53" s="53">
        <v>33.292000000000002</v>
      </c>
      <c r="D53" s="53">
        <v>33.442</v>
      </c>
      <c r="E53" s="53">
        <v>408942</v>
      </c>
      <c r="F53" s="53">
        <v>0.12</v>
      </c>
      <c r="G53" s="56">
        <v>0.11</v>
      </c>
      <c r="H53" s="53">
        <v>0.1</v>
      </c>
      <c r="I53" s="55">
        <f t="shared" si="1"/>
        <v>0.10999999999999999</v>
      </c>
      <c r="J53" s="59">
        <f t="shared" si="2"/>
        <v>9.999999999999995E-3</v>
      </c>
      <c r="K53" s="53" t="str">
        <f t="shared" si="0"/>
        <v>0.11±0.01</v>
      </c>
      <c r="L53" s="53" t="s">
        <v>132</v>
      </c>
      <c r="M53" s="53" t="s">
        <v>26</v>
      </c>
      <c r="O53" s="28">
        <v>0.10999999999999999</v>
      </c>
    </row>
    <row r="54" spans="1:15" x14ac:dyDescent="0.25">
      <c r="A54" s="53">
        <v>72</v>
      </c>
      <c r="B54" s="53">
        <v>33.604999999999997</v>
      </c>
      <c r="C54" s="53">
        <v>33.517000000000003</v>
      </c>
      <c r="D54" s="53">
        <v>33700</v>
      </c>
      <c r="E54" s="53">
        <v>629729</v>
      </c>
      <c r="F54" s="53">
        <v>0.19</v>
      </c>
      <c r="G54" s="56">
        <v>0.18</v>
      </c>
      <c r="H54" s="53">
        <v>0.21</v>
      </c>
      <c r="I54" s="55">
        <f t="shared" si="1"/>
        <v>0.19333333333333333</v>
      </c>
      <c r="J54" s="59">
        <f t="shared" si="2"/>
        <v>1.5275252316519465E-2</v>
      </c>
      <c r="K54" s="53" t="str">
        <f t="shared" si="0"/>
        <v>0.19±0.02</v>
      </c>
      <c r="L54" s="53" t="s">
        <v>132</v>
      </c>
      <c r="M54" s="53" t="s">
        <v>117</v>
      </c>
      <c r="O54" s="28">
        <v>0.19333333333333333</v>
      </c>
    </row>
    <row r="55" spans="1:15" x14ac:dyDescent="0.25">
      <c r="A55" s="53">
        <v>73</v>
      </c>
      <c r="B55" s="53">
        <v>33.814</v>
      </c>
      <c r="C55" s="53">
        <v>33700</v>
      </c>
      <c r="D55" s="53">
        <v>33.892000000000003</v>
      </c>
      <c r="E55" s="53">
        <v>195527</v>
      </c>
      <c r="F55" s="53">
        <v>0.06</v>
      </c>
      <c r="G55" s="56">
        <v>0.06</v>
      </c>
      <c r="H55" s="53">
        <v>0.06</v>
      </c>
      <c r="I55" s="55">
        <f t="shared" si="1"/>
        <v>0.06</v>
      </c>
      <c r="J55" s="59">
        <f t="shared" si="2"/>
        <v>0</v>
      </c>
      <c r="K55" s="53" t="str">
        <f t="shared" si="0"/>
        <v>0.06±0.00</v>
      </c>
      <c r="L55" s="53" t="s">
        <v>133</v>
      </c>
      <c r="M55" s="53" t="s">
        <v>41</v>
      </c>
      <c r="O55" s="28">
        <v>0.06</v>
      </c>
    </row>
    <row r="56" spans="1:15" x14ac:dyDescent="0.25">
      <c r="A56" s="53">
        <v>74</v>
      </c>
      <c r="B56" s="53">
        <v>33.987000000000002</v>
      </c>
      <c r="C56" s="53">
        <v>33.892000000000003</v>
      </c>
      <c r="D56" s="53">
        <v>34.116999999999997</v>
      </c>
      <c r="E56" s="53">
        <v>1695973</v>
      </c>
      <c r="F56" s="53">
        <v>0.5</v>
      </c>
      <c r="G56" s="56">
        <v>0.51</v>
      </c>
      <c r="H56" s="53">
        <v>0.51</v>
      </c>
      <c r="I56" s="55">
        <f t="shared" si="1"/>
        <v>0.50666666666666671</v>
      </c>
      <c r="J56" s="59">
        <f t="shared" si="2"/>
        <v>5.7735026918962623E-3</v>
      </c>
      <c r="K56" s="53" t="str">
        <f t="shared" si="0"/>
        <v>0.51±0.01</v>
      </c>
      <c r="L56" s="53" t="s">
        <v>132</v>
      </c>
      <c r="M56" s="53" t="s">
        <v>123</v>
      </c>
      <c r="O56" s="28">
        <v>0.50666666666666671</v>
      </c>
    </row>
    <row r="57" spans="1:15" x14ac:dyDescent="0.25">
      <c r="A57" s="53">
        <v>77</v>
      </c>
      <c r="B57" s="53">
        <v>35.365000000000002</v>
      </c>
      <c r="C57" s="53">
        <v>35.299999999999997</v>
      </c>
      <c r="D57" s="53">
        <v>35.475000000000001</v>
      </c>
      <c r="E57" s="53">
        <v>682072</v>
      </c>
      <c r="F57" s="53">
        <v>0.2</v>
      </c>
      <c r="G57" s="56">
        <v>0.21</v>
      </c>
      <c r="H57" s="53">
        <v>0.19</v>
      </c>
      <c r="I57" s="55">
        <f t="shared" si="1"/>
        <v>0.20000000000000004</v>
      </c>
      <c r="J57" s="59">
        <f t="shared" si="2"/>
        <v>9.999999999999995E-3</v>
      </c>
      <c r="K57" s="53" t="str">
        <f t="shared" si="0"/>
        <v>0.20±0.01</v>
      </c>
      <c r="L57" s="53" t="s">
        <v>132</v>
      </c>
      <c r="M57" s="53" t="s">
        <v>124</v>
      </c>
      <c r="O57" s="28">
        <v>0.20000000000000004</v>
      </c>
    </row>
    <row r="58" spans="1:15" x14ac:dyDescent="0.25">
      <c r="A58" s="53">
        <v>79</v>
      </c>
      <c r="B58" s="53">
        <v>36.290999999999997</v>
      </c>
      <c r="C58" s="53">
        <v>36.183</v>
      </c>
      <c r="D58" s="53">
        <v>36417</v>
      </c>
      <c r="E58" s="53">
        <v>3282478</v>
      </c>
      <c r="F58" s="53">
        <v>0.98</v>
      </c>
      <c r="G58" s="56">
        <v>0.97</v>
      </c>
      <c r="H58" s="53">
        <v>0.99</v>
      </c>
      <c r="I58" s="55">
        <f t="shared" si="1"/>
        <v>0.98</v>
      </c>
      <c r="J58" s="59">
        <f t="shared" si="2"/>
        <v>1.0000000000000009E-2</v>
      </c>
      <c r="K58" s="53" t="str">
        <f t="shared" si="0"/>
        <v>0.98±0.01</v>
      </c>
      <c r="L58" s="53" t="s">
        <v>133</v>
      </c>
      <c r="M58" s="53" t="s">
        <v>246</v>
      </c>
      <c r="O58" s="28">
        <v>0.98</v>
      </c>
    </row>
    <row r="59" spans="1:15" x14ac:dyDescent="0.25">
      <c r="A59" s="53">
        <v>80</v>
      </c>
      <c r="B59" s="53">
        <v>36.47</v>
      </c>
      <c r="C59" s="53">
        <v>36417</v>
      </c>
      <c r="D59" s="53">
        <v>36.575000000000003</v>
      </c>
      <c r="E59" s="53">
        <v>245037</v>
      </c>
      <c r="F59" s="53">
        <v>7.0000000000000007E-2</v>
      </c>
      <c r="G59" s="56">
        <v>0.06</v>
      </c>
      <c r="H59" s="53">
        <v>0.06</v>
      </c>
      <c r="I59" s="55">
        <f t="shared" si="1"/>
        <v>6.3333333333333339E-2</v>
      </c>
      <c r="J59" s="59">
        <f t="shared" si="2"/>
        <v>5.7735026918962632E-3</v>
      </c>
      <c r="K59" s="53" t="str">
        <f t="shared" si="0"/>
        <v>0.06±0.01</v>
      </c>
      <c r="L59" s="53" t="s">
        <v>137</v>
      </c>
      <c r="M59" s="53" t="s">
        <v>37</v>
      </c>
      <c r="O59" s="28">
        <v>6.3333333333333339E-2</v>
      </c>
    </row>
    <row r="60" spans="1:15" x14ac:dyDescent="0.25">
      <c r="A60" s="53">
        <v>82</v>
      </c>
      <c r="B60" s="53">
        <v>38.926000000000002</v>
      </c>
      <c r="C60" s="53">
        <v>38.832999999999998</v>
      </c>
      <c r="D60" s="53">
        <v>39.075000000000003</v>
      </c>
      <c r="E60" s="53">
        <v>521958</v>
      </c>
      <c r="F60" s="53">
        <v>0.16</v>
      </c>
      <c r="G60" s="56">
        <v>0.15</v>
      </c>
      <c r="H60" s="53">
        <v>0.14000000000000001</v>
      </c>
      <c r="I60" s="55">
        <f t="shared" si="1"/>
        <v>0.15</v>
      </c>
      <c r="J60" s="59">
        <f t="shared" si="2"/>
        <v>9.999999999999995E-3</v>
      </c>
      <c r="K60" s="53" t="str">
        <f t="shared" si="0"/>
        <v>0.15±0.01</v>
      </c>
      <c r="L60" s="53" t="s">
        <v>133</v>
      </c>
      <c r="M60" s="53" t="s">
        <v>27</v>
      </c>
      <c r="O60" s="28">
        <v>0.15</v>
      </c>
    </row>
    <row r="61" spans="1:15" x14ac:dyDescent="0.25">
      <c r="A61" s="53">
        <v>83</v>
      </c>
      <c r="B61" s="53">
        <v>39.484999999999999</v>
      </c>
      <c r="C61" s="53">
        <v>39.4</v>
      </c>
      <c r="D61" s="53">
        <v>39.616999999999997</v>
      </c>
      <c r="E61" s="53">
        <v>501553</v>
      </c>
      <c r="F61" s="53">
        <v>0.15</v>
      </c>
      <c r="G61" s="56">
        <v>0.16</v>
      </c>
      <c r="H61" s="53">
        <v>0.14000000000000001</v>
      </c>
      <c r="I61" s="55">
        <f t="shared" si="1"/>
        <v>0.15</v>
      </c>
      <c r="J61" s="59">
        <f t="shared" si="2"/>
        <v>9.999999999999995E-3</v>
      </c>
      <c r="K61" s="53" t="str">
        <f t="shared" si="0"/>
        <v>0.15±0.01</v>
      </c>
      <c r="L61" s="53" t="s">
        <v>133</v>
      </c>
      <c r="M61" s="53" t="s">
        <v>28</v>
      </c>
      <c r="O61" s="28">
        <v>0.15</v>
      </c>
    </row>
    <row r="62" spans="1:15" x14ac:dyDescent="0.25">
      <c r="A62" s="53">
        <v>86</v>
      </c>
      <c r="B62" s="53">
        <v>40.969000000000001</v>
      </c>
      <c r="C62" s="53">
        <v>40.883000000000003</v>
      </c>
      <c r="D62" s="53">
        <v>41.067</v>
      </c>
      <c r="E62" s="53">
        <v>217286</v>
      </c>
      <c r="F62" s="53">
        <v>0.06</v>
      </c>
      <c r="G62" s="56">
        <v>0.06</v>
      </c>
      <c r="H62" s="53">
        <v>0.06</v>
      </c>
      <c r="I62" s="55">
        <f t="shared" si="1"/>
        <v>0.06</v>
      </c>
      <c r="J62" s="59">
        <f t="shared" si="2"/>
        <v>0</v>
      </c>
      <c r="K62" s="53" t="str">
        <f t="shared" si="0"/>
        <v>0.06±0.00</v>
      </c>
      <c r="L62" s="53" t="s">
        <v>198</v>
      </c>
      <c r="M62" s="53" t="s">
        <v>29</v>
      </c>
      <c r="O62" s="28">
        <v>0.06</v>
      </c>
    </row>
    <row r="63" spans="1:15" x14ac:dyDescent="0.25">
      <c r="A63" s="53">
        <v>87</v>
      </c>
      <c r="B63" s="53">
        <v>42.1</v>
      </c>
      <c r="C63" s="53">
        <v>42.042000000000002</v>
      </c>
      <c r="D63" s="53">
        <v>42.158000000000001</v>
      </c>
      <c r="E63" s="53">
        <v>64688</v>
      </c>
      <c r="F63" s="53">
        <v>0.02</v>
      </c>
      <c r="G63" s="56">
        <v>0.02</v>
      </c>
      <c r="H63" s="53">
        <v>0.02</v>
      </c>
      <c r="I63" s="55">
        <f t="shared" si="1"/>
        <v>0.02</v>
      </c>
      <c r="J63" s="59">
        <f t="shared" si="2"/>
        <v>0</v>
      </c>
      <c r="K63" s="53" t="str">
        <f t="shared" si="0"/>
        <v>0.02±0.00</v>
      </c>
      <c r="L63" s="53" t="s">
        <v>198</v>
      </c>
      <c r="M63" s="53" t="s">
        <v>185</v>
      </c>
      <c r="O63" s="28">
        <v>0.02</v>
      </c>
    </row>
    <row r="64" spans="1:15" x14ac:dyDescent="0.25">
      <c r="A64" s="53">
        <v>88</v>
      </c>
      <c r="B64" s="53">
        <v>46.204000000000001</v>
      </c>
      <c r="C64" s="53">
        <v>46.133000000000003</v>
      </c>
      <c r="D64" s="53">
        <v>46.3</v>
      </c>
      <c r="E64" s="53">
        <v>369125</v>
      </c>
      <c r="F64" s="53">
        <v>0.11</v>
      </c>
      <c r="G64" s="56">
        <v>0.1</v>
      </c>
      <c r="H64" s="53">
        <v>0.11</v>
      </c>
      <c r="I64" s="55">
        <f t="shared" si="1"/>
        <v>0.10666666666666667</v>
      </c>
      <c r="J64" s="59">
        <f t="shared" si="2"/>
        <v>5.7735026918962545E-3</v>
      </c>
      <c r="K64" s="53" t="str">
        <f t="shared" si="0"/>
        <v>0.11±0.01</v>
      </c>
      <c r="L64" s="53" t="s">
        <v>145</v>
      </c>
      <c r="M64" s="53" t="s">
        <v>38</v>
      </c>
      <c r="O64" s="28">
        <v>0.11333333333333299</v>
      </c>
    </row>
    <row r="65" spans="1:15" x14ac:dyDescent="0.25">
      <c r="A65" s="53" t="s">
        <v>240</v>
      </c>
      <c r="B65" s="53"/>
      <c r="C65" s="53"/>
      <c r="D65" s="53"/>
      <c r="E65" s="53"/>
      <c r="F65" s="53"/>
      <c r="G65" s="53"/>
      <c r="H65" s="53"/>
      <c r="I65" s="56">
        <v>99.07</v>
      </c>
      <c r="J65" s="59"/>
      <c r="K65" s="59"/>
      <c r="L65" s="53"/>
      <c r="M65" s="53"/>
      <c r="O65" s="28">
        <v>99.07</v>
      </c>
    </row>
  </sheetData>
  <mergeCells count="1">
    <mergeCell ref="A1:M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F1" zoomScale="70" zoomScaleNormal="70" workbookViewId="0">
      <selection activeCell="F69" sqref="F69"/>
    </sheetView>
  </sheetViews>
  <sheetFormatPr defaultRowHeight="13.5" x14ac:dyDescent="0.15"/>
  <cols>
    <col min="1" max="4" width="9" style="11"/>
    <col min="5" max="5" width="10" style="11" customWidth="1"/>
    <col min="6" max="6" width="9" style="32"/>
    <col min="7" max="9" width="9" style="12"/>
    <col min="10" max="10" width="9" style="15"/>
    <col min="11" max="11" width="13.875" style="15" customWidth="1"/>
    <col min="12" max="12" width="13" style="11" customWidth="1"/>
    <col min="13" max="13" width="22.875" style="11" customWidth="1"/>
    <col min="14" max="14" width="10.375" style="11" customWidth="1"/>
    <col min="15" max="16384" width="9" style="11"/>
  </cols>
  <sheetData>
    <row r="1" spans="1:15" s="10" customFormat="1" ht="24.75" thickBot="1" x14ac:dyDescent="0.4">
      <c r="A1" s="80" t="s">
        <v>285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47"/>
      <c r="O1" s="47"/>
    </row>
    <row r="2" spans="1:15" ht="15.75" thickBot="1" x14ac:dyDescent="0.3">
      <c r="A2" s="62" t="s">
        <v>280</v>
      </c>
      <c r="B2" s="63" t="s">
        <v>44</v>
      </c>
      <c r="C2" s="63" t="s">
        <v>42</v>
      </c>
      <c r="D2" s="63" t="s">
        <v>43</v>
      </c>
      <c r="E2" s="62" t="s">
        <v>200</v>
      </c>
      <c r="F2" s="50" t="s">
        <v>264</v>
      </c>
      <c r="G2" s="51" t="s">
        <v>266</v>
      </c>
      <c r="H2" s="51" t="s">
        <v>265</v>
      </c>
      <c r="I2" s="52" t="s">
        <v>272</v>
      </c>
      <c r="J2" s="52" t="s">
        <v>267</v>
      </c>
      <c r="K2" s="52" t="s">
        <v>273</v>
      </c>
      <c r="L2" s="48" t="s">
        <v>275</v>
      </c>
      <c r="M2" s="48" t="s">
        <v>276</v>
      </c>
      <c r="N2" s="52" t="s">
        <v>272</v>
      </c>
      <c r="O2" s="53"/>
    </row>
    <row r="3" spans="1:15" ht="15" x14ac:dyDescent="0.25">
      <c r="A3" s="53">
        <v>1</v>
      </c>
      <c r="B3" s="53">
        <v>7.4279999999999999</v>
      </c>
      <c r="C3" s="53">
        <v>7.367</v>
      </c>
      <c r="D3" s="53">
        <v>7.508</v>
      </c>
      <c r="E3" s="53">
        <v>1150368</v>
      </c>
      <c r="F3" s="54">
        <v>0.62</v>
      </c>
      <c r="G3" s="54">
        <v>0.61</v>
      </c>
      <c r="H3" s="54">
        <v>0.64</v>
      </c>
      <c r="I3" s="54">
        <f>AVERAGE(F3:H3)</f>
        <v>0.62333333333333341</v>
      </c>
      <c r="J3" s="64">
        <f>STDEV(F3,G3,H3)</f>
        <v>1.527525231651948E-2</v>
      </c>
      <c r="K3" s="53" t="str">
        <f>CONCATENATE(TEXT(ROUND(I3,2),"0.00"),"±",TEXT(ROUND(J3,3),"0.00"))</f>
        <v>0.62±0.02</v>
      </c>
      <c r="L3" s="53" t="s">
        <v>126</v>
      </c>
      <c r="M3" s="53" t="s">
        <v>53</v>
      </c>
      <c r="N3" s="56">
        <v>0.62333333333333341</v>
      </c>
      <c r="O3" s="53" t="s">
        <v>286</v>
      </c>
    </row>
    <row r="4" spans="1:15" ht="15" x14ac:dyDescent="0.25">
      <c r="A4" s="53">
        <v>2</v>
      </c>
      <c r="B4" s="53">
        <v>7.657</v>
      </c>
      <c r="C4" s="53">
        <v>7.5670000000000002</v>
      </c>
      <c r="D4" s="53">
        <v>7.7670000000000003</v>
      </c>
      <c r="E4" s="53">
        <v>5866025</v>
      </c>
      <c r="F4" s="54">
        <v>3.15</v>
      </c>
      <c r="G4" s="54">
        <v>3.13</v>
      </c>
      <c r="H4" s="54">
        <v>3.17</v>
      </c>
      <c r="I4" s="54">
        <f t="shared" ref="I4:I67" si="0">AVERAGE(F4:H4)</f>
        <v>3.15</v>
      </c>
      <c r="J4" s="64">
        <f t="shared" ref="J4:J67" si="1">STDEV(F4,G4,H4)</f>
        <v>2.0000000000000018E-2</v>
      </c>
      <c r="K4" s="53" t="str">
        <f t="shared" ref="K4:K67" si="2">CONCATENATE(TEXT(ROUND(I4,2),"0.00"),"±",TEXT(ROUND(J4,3),"0.00"))</f>
        <v>3.15±0.02</v>
      </c>
      <c r="L4" s="53" t="s">
        <v>126</v>
      </c>
      <c r="M4" s="53" t="s">
        <v>0</v>
      </c>
      <c r="N4" s="56">
        <v>3.15</v>
      </c>
      <c r="O4" s="53"/>
    </row>
    <row r="5" spans="1:15" ht="15" x14ac:dyDescent="0.25">
      <c r="A5" s="53">
        <v>3</v>
      </c>
      <c r="B5" s="53">
        <v>8.1859999999999999</v>
      </c>
      <c r="C5" s="53">
        <v>8.0920000000000005</v>
      </c>
      <c r="D5" s="53">
        <v>8.2919999999999998</v>
      </c>
      <c r="E5" s="53">
        <v>71355</v>
      </c>
      <c r="F5" s="54">
        <v>0.04</v>
      </c>
      <c r="G5" s="54">
        <v>0.04</v>
      </c>
      <c r="H5" s="54">
        <v>0.04</v>
      </c>
      <c r="I5" s="54">
        <f t="shared" si="0"/>
        <v>0.04</v>
      </c>
      <c r="J5" s="64">
        <f t="shared" si="1"/>
        <v>0</v>
      </c>
      <c r="K5" s="53" t="str">
        <f t="shared" si="2"/>
        <v>0.04±0.00</v>
      </c>
      <c r="L5" s="53" t="s">
        <v>126</v>
      </c>
      <c r="M5" s="53" t="s">
        <v>15</v>
      </c>
      <c r="N5" s="56">
        <v>0.04</v>
      </c>
      <c r="O5" s="53"/>
    </row>
    <row r="6" spans="1:15" ht="15" x14ac:dyDescent="0.25">
      <c r="A6" s="53">
        <v>5</v>
      </c>
      <c r="B6" s="53">
        <v>9.1310000000000002</v>
      </c>
      <c r="C6" s="53">
        <v>9.0579999999999998</v>
      </c>
      <c r="D6" s="53">
        <v>9.1999999999999993</v>
      </c>
      <c r="E6" s="53">
        <v>6337204</v>
      </c>
      <c r="F6" s="54">
        <v>3.4</v>
      </c>
      <c r="G6" s="54">
        <v>3.39</v>
      </c>
      <c r="H6" s="54">
        <v>3.39</v>
      </c>
      <c r="I6" s="54">
        <f t="shared" si="0"/>
        <v>3.3933333333333331</v>
      </c>
      <c r="J6" s="64">
        <f t="shared" si="1"/>
        <v>5.7735026918961348E-3</v>
      </c>
      <c r="K6" s="53" t="str">
        <f t="shared" si="2"/>
        <v>3.39±0.01</v>
      </c>
      <c r="L6" s="53" t="s">
        <v>126</v>
      </c>
      <c r="M6" s="53" t="s">
        <v>21</v>
      </c>
      <c r="N6" s="56">
        <v>3.3933333333333331</v>
      </c>
      <c r="O6" s="53"/>
    </row>
    <row r="7" spans="1:15" s="29" customFormat="1" ht="15" x14ac:dyDescent="0.25">
      <c r="A7" s="53">
        <v>6</v>
      </c>
      <c r="B7" s="53">
        <v>9.24</v>
      </c>
      <c r="C7" s="53">
        <v>9.1999999999999993</v>
      </c>
      <c r="D7" s="53">
        <v>9.3170000000000002</v>
      </c>
      <c r="E7" s="53">
        <v>654820</v>
      </c>
      <c r="F7" s="54">
        <v>0.35</v>
      </c>
      <c r="G7" s="54">
        <v>0.36</v>
      </c>
      <c r="H7" s="54">
        <v>0.32</v>
      </c>
      <c r="I7" s="54">
        <f t="shared" si="0"/>
        <v>0.34333333333333332</v>
      </c>
      <c r="J7" s="64">
        <f t="shared" si="1"/>
        <v>2.0816659994661313E-2</v>
      </c>
      <c r="K7" s="53" t="str">
        <f t="shared" si="2"/>
        <v>0.34±0.02</v>
      </c>
      <c r="L7" s="53" t="s">
        <v>126</v>
      </c>
      <c r="M7" s="53" t="s">
        <v>7</v>
      </c>
      <c r="N7" s="56">
        <v>0.34333333333333332</v>
      </c>
      <c r="O7" s="53"/>
    </row>
    <row r="8" spans="1:15" ht="15" x14ac:dyDescent="0.25">
      <c r="A8" s="53">
        <v>7</v>
      </c>
      <c r="B8" s="53">
        <v>9.8520000000000003</v>
      </c>
      <c r="C8" s="53">
        <v>9.7669999999999995</v>
      </c>
      <c r="D8" s="53">
        <v>9.9830000000000005</v>
      </c>
      <c r="E8" s="53">
        <v>15517867</v>
      </c>
      <c r="F8" s="54">
        <v>8.33</v>
      </c>
      <c r="G8" s="54">
        <v>8.35</v>
      </c>
      <c r="H8" s="54">
        <v>8.31</v>
      </c>
      <c r="I8" s="54">
        <f t="shared" si="0"/>
        <v>8.33</v>
      </c>
      <c r="J8" s="64">
        <f t="shared" si="1"/>
        <v>1.9999999999999574E-2</v>
      </c>
      <c r="K8" s="53" t="str">
        <f t="shared" si="2"/>
        <v>8.33±0.02</v>
      </c>
      <c r="L8" s="53" t="s">
        <v>126</v>
      </c>
      <c r="M8" s="53" t="s">
        <v>2</v>
      </c>
      <c r="N8" s="56">
        <v>8.33</v>
      </c>
      <c r="O8" s="53"/>
    </row>
    <row r="9" spans="1:15" ht="15" x14ac:dyDescent="0.25">
      <c r="A9" s="53">
        <v>8</v>
      </c>
      <c r="B9" s="53">
        <v>10.365</v>
      </c>
      <c r="C9" s="53">
        <v>10.282999999999999</v>
      </c>
      <c r="D9" s="53">
        <v>10.458</v>
      </c>
      <c r="E9" s="53">
        <v>1948672</v>
      </c>
      <c r="F9" s="54">
        <v>1.05</v>
      </c>
      <c r="G9" s="54">
        <v>1.06</v>
      </c>
      <c r="H9" s="54">
        <v>1.04</v>
      </c>
      <c r="I9" s="54">
        <f t="shared" si="0"/>
        <v>1.05</v>
      </c>
      <c r="J9" s="64">
        <f t="shared" si="1"/>
        <v>1.0000000000000009E-2</v>
      </c>
      <c r="K9" s="53" t="str">
        <f t="shared" si="2"/>
        <v>1.05±0.01</v>
      </c>
      <c r="L9" s="53" t="s">
        <v>126</v>
      </c>
      <c r="M9" s="53" t="s">
        <v>201</v>
      </c>
      <c r="N9" s="56">
        <v>1.05</v>
      </c>
      <c r="O9" s="53"/>
    </row>
    <row r="10" spans="1:15" ht="15" x14ac:dyDescent="0.25">
      <c r="A10" s="53">
        <v>9</v>
      </c>
      <c r="B10" s="53">
        <v>10.881</v>
      </c>
      <c r="C10" s="53">
        <v>10.8</v>
      </c>
      <c r="D10" s="53">
        <v>10.992000000000001</v>
      </c>
      <c r="E10" s="53">
        <v>5684294</v>
      </c>
      <c r="F10" s="54">
        <v>3.05</v>
      </c>
      <c r="G10" s="54">
        <v>3.06</v>
      </c>
      <c r="H10" s="54">
        <v>3.07</v>
      </c>
      <c r="I10" s="54">
        <f t="shared" si="0"/>
        <v>3.06</v>
      </c>
      <c r="J10" s="64">
        <f t="shared" si="1"/>
        <v>1.0000000000000009E-2</v>
      </c>
      <c r="K10" s="53" t="str">
        <f t="shared" si="2"/>
        <v>3.06±0.01</v>
      </c>
      <c r="L10" s="53" t="s">
        <v>126</v>
      </c>
      <c r="M10" s="53" t="s">
        <v>202</v>
      </c>
      <c r="N10" s="56">
        <v>3.06</v>
      </c>
      <c r="O10" s="53"/>
    </row>
    <row r="11" spans="1:15" ht="15" x14ac:dyDescent="0.25">
      <c r="A11" s="53">
        <v>10</v>
      </c>
      <c r="B11" s="53">
        <v>11.23</v>
      </c>
      <c r="C11" s="53">
        <v>11.15</v>
      </c>
      <c r="D11" s="53">
        <v>11.317</v>
      </c>
      <c r="E11" s="53">
        <v>2897120</v>
      </c>
      <c r="F11" s="54">
        <v>1.56</v>
      </c>
      <c r="G11" s="54">
        <v>1.57</v>
      </c>
      <c r="H11" s="54">
        <v>1.57</v>
      </c>
      <c r="I11" s="54">
        <f t="shared" si="0"/>
        <v>1.5666666666666667</v>
      </c>
      <c r="J11" s="64">
        <f t="shared" si="1"/>
        <v>5.7735026918962632E-3</v>
      </c>
      <c r="K11" s="53" t="str">
        <f t="shared" si="2"/>
        <v>1.57±0.01</v>
      </c>
      <c r="L11" s="53" t="s">
        <v>127</v>
      </c>
      <c r="M11" s="53" t="s">
        <v>203</v>
      </c>
      <c r="N11" s="56">
        <v>1.5666666666666667</v>
      </c>
      <c r="O11" s="53"/>
    </row>
    <row r="12" spans="1:15" ht="15" x14ac:dyDescent="0.25">
      <c r="A12" s="53">
        <v>11</v>
      </c>
      <c r="B12" s="53">
        <v>11.417</v>
      </c>
      <c r="C12" s="53">
        <v>11.317</v>
      </c>
      <c r="D12" s="53">
        <v>11.458</v>
      </c>
      <c r="E12" s="53">
        <v>33052827</v>
      </c>
      <c r="F12" s="54">
        <v>17.75</v>
      </c>
      <c r="G12" s="54">
        <v>17.760000000000002</v>
      </c>
      <c r="H12" s="54">
        <v>17.73</v>
      </c>
      <c r="I12" s="54">
        <f t="shared" si="0"/>
        <v>17.74666666666667</v>
      </c>
      <c r="J12" s="64">
        <f t="shared" si="1"/>
        <v>1.5275252316519916E-2</v>
      </c>
      <c r="K12" s="53" t="str">
        <f t="shared" si="2"/>
        <v>17.75±0.02</v>
      </c>
      <c r="L12" s="53" t="s">
        <v>126</v>
      </c>
      <c r="M12" s="53" t="s">
        <v>204</v>
      </c>
      <c r="N12" s="56">
        <v>17.74666666666667</v>
      </c>
      <c r="O12" s="53"/>
    </row>
    <row r="13" spans="1:15" ht="15" x14ac:dyDescent="0.25">
      <c r="A13" s="53">
        <v>12</v>
      </c>
      <c r="B13" s="53">
        <v>11.484999999999999</v>
      </c>
      <c r="C13" s="53">
        <v>11.458</v>
      </c>
      <c r="D13" s="53">
        <v>11.641999999999999</v>
      </c>
      <c r="E13" s="53">
        <v>17087062</v>
      </c>
      <c r="F13" s="54">
        <v>9.18</v>
      </c>
      <c r="G13" s="54">
        <v>9.17</v>
      </c>
      <c r="H13" s="54">
        <v>9.16</v>
      </c>
      <c r="I13" s="54">
        <f t="shared" si="0"/>
        <v>9.17</v>
      </c>
      <c r="J13" s="64">
        <f t="shared" si="1"/>
        <v>9.9999999999997868E-3</v>
      </c>
      <c r="K13" s="53" t="str">
        <f t="shared" si="2"/>
        <v>9.17±0.01</v>
      </c>
      <c r="L13" s="53" t="s">
        <v>128</v>
      </c>
      <c r="M13" s="53" t="s">
        <v>17</v>
      </c>
      <c r="N13" s="56">
        <v>9.17</v>
      </c>
      <c r="O13" s="53"/>
    </row>
    <row r="14" spans="1:15" ht="15" x14ac:dyDescent="0.25">
      <c r="A14" s="53">
        <v>13</v>
      </c>
      <c r="B14" s="53">
        <v>11.836</v>
      </c>
      <c r="C14" s="53">
        <v>11.641999999999999</v>
      </c>
      <c r="D14" s="53">
        <v>11.992000000000001</v>
      </c>
      <c r="E14" s="53">
        <v>6325484</v>
      </c>
      <c r="F14" s="54">
        <v>3.4</v>
      </c>
      <c r="G14" s="54">
        <v>3.39</v>
      </c>
      <c r="H14" s="54">
        <v>3.38</v>
      </c>
      <c r="I14" s="54">
        <f t="shared" si="0"/>
        <v>3.39</v>
      </c>
      <c r="J14" s="64">
        <f t="shared" si="1"/>
        <v>1.0000000000000009E-2</v>
      </c>
      <c r="K14" s="53" t="str">
        <f t="shared" si="2"/>
        <v>3.39±0.01</v>
      </c>
      <c r="L14" s="53" t="s">
        <v>126</v>
      </c>
      <c r="M14" s="53" t="s">
        <v>205</v>
      </c>
      <c r="N14" s="56">
        <v>3.39</v>
      </c>
      <c r="O14" s="53"/>
    </row>
    <row r="15" spans="1:15" ht="15" x14ac:dyDescent="0.25">
      <c r="A15" s="53">
        <v>14</v>
      </c>
      <c r="B15" s="53">
        <v>12.289</v>
      </c>
      <c r="C15" s="53">
        <v>12.217000000000001</v>
      </c>
      <c r="D15" s="53">
        <v>12.4</v>
      </c>
      <c r="E15" s="53">
        <v>2711760</v>
      </c>
      <c r="F15" s="54">
        <v>1.46</v>
      </c>
      <c r="G15" s="54">
        <v>1.47</v>
      </c>
      <c r="H15" s="54">
        <v>1.44</v>
      </c>
      <c r="I15" s="54">
        <f t="shared" si="0"/>
        <v>1.4566666666666663</v>
      </c>
      <c r="J15" s="64">
        <f t="shared" si="1"/>
        <v>1.527525231651948E-2</v>
      </c>
      <c r="K15" s="53" t="str">
        <f t="shared" si="2"/>
        <v>1.46±0.02</v>
      </c>
      <c r="L15" s="53" t="s">
        <v>126</v>
      </c>
      <c r="M15" s="53" t="s">
        <v>206</v>
      </c>
      <c r="N15" s="56">
        <v>1.4566666666666663</v>
      </c>
      <c r="O15" s="53"/>
    </row>
    <row r="16" spans="1:15" ht="15" x14ac:dyDescent="0.25">
      <c r="A16" s="53">
        <v>15</v>
      </c>
      <c r="B16" s="53">
        <v>12.731</v>
      </c>
      <c r="C16" s="53">
        <v>12.641999999999999</v>
      </c>
      <c r="D16" s="53">
        <v>12.85</v>
      </c>
      <c r="E16" s="53">
        <v>9857456</v>
      </c>
      <c r="F16" s="54">
        <v>5.29</v>
      </c>
      <c r="G16" s="54">
        <v>5.3</v>
      </c>
      <c r="H16" s="54">
        <v>5.32</v>
      </c>
      <c r="I16" s="54">
        <f t="shared" si="0"/>
        <v>5.3033333333333337</v>
      </c>
      <c r="J16" s="64">
        <f t="shared" si="1"/>
        <v>1.5275252316519626E-2</v>
      </c>
      <c r="K16" s="53" t="str">
        <f t="shared" si="2"/>
        <v>5.30±0.02</v>
      </c>
      <c r="L16" s="53" t="s">
        <v>126</v>
      </c>
      <c r="M16" s="53" t="s">
        <v>207</v>
      </c>
      <c r="N16" s="56">
        <v>5.3033333333333337</v>
      </c>
      <c r="O16" s="53"/>
    </row>
    <row r="17" spans="1:15" ht="15" x14ac:dyDescent="0.25">
      <c r="A17" s="53">
        <v>16</v>
      </c>
      <c r="B17" s="53">
        <v>13.166</v>
      </c>
      <c r="C17" s="53">
        <v>13.074999999999999</v>
      </c>
      <c r="D17" s="53">
        <v>13.25</v>
      </c>
      <c r="E17" s="53">
        <v>181962</v>
      </c>
      <c r="F17" s="54">
        <v>0.1</v>
      </c>
      <c r="G17" s="54">
        <v>0.11</v>
      </c>
      <c r="H17" s="54">
        <v>0.11</v>
      </c>
      <c r="I17" s="54">
        <f t="shared" si="0"/>
        <v>0.10666666666666667</v>
      </c>
      <c r="J17" s="64">
        <f t="shared" si="1"/>
        <v>5.7735026918962545E-3</v>
      </c>
      <c r="K17" s="53" t="str">
        <f t="shared" si="2"/>
        <v>0.11±0.01</v>
      </c>
      <c r="L17" s="53" t="s">
        <v>128</v>
      </c>
      <c r="M17" s="53" t="s">
        <v>125</v>
      </c>
      <c r="N17" s="56">
        <v>0.10666666666666667</v>
      </c>
      <c r="O17" s="53"/>
    </row>
    <row r="18" spans="1:15" ht="15" x14ac:dyDescent="0.25">
      <c r="A18" s="53">
        <v>17</v>
      </c>
      <c r="B18" s="53">
        <v>13.462</v>
      </c>
      <c r="C18" s="53">
        <v>13.407999999999999</v>
      </c>
      <c r="D18" s="53">
        <v>13.55</v>
      </c>
      <c r="E18" s="53">
        <v>206543</v>
      </c>
      <c r="F18" s="54">
        <v>0.11</v>
      </c>
      <c r="G18" s="54">
        <v>0.12</v>
      </c>
      <c r="H18" s="54">
        <v>0.13</v>
      </c>
      <c r="I18" s="54">
        <f t="shared" si="0"/>
        <v>0.12</v>
      </c>
      <c r="J18" s="64">
        <f t="shared" si="1"/>
        <v>1.0000000000000002E-2</v>
      </c>
      <c r="K18" s="53" t="str">
        <f t="shared" si="2"/>
        <v>0.12±0.01</v>
      </c>
      <c r="L18" s="53" t="s">
        <v>208</v>
      </c>
      <c r="M18" s="53" t="s">
        <v>18</v>
      </c>
      <c r="N18" s="56">
        <v>0.12</v>
      </c>
      <c r="O18" s="53"/>
    </row>
    <row r="19" spans="1:15" ht="15" x14ac:dyDescent="0.25">
      <c r="A19" s="53">
        <v>18</v>
      </c>
      <c r="B19" s="53">
        <v>14.053000000000001</v>
      </c>
      <c r="C19" s="53">
        <v>13.975</v>
      </c>
      <c r="D19" s="53">
        <v>14.217000000000001</v>
      </c>
      <c r="E19" s="53">
        <v>2688536</v>
      </c>
      <c r="F19" s="54">
        <v>1.44</v>
      </c>
      <c r="G19" s="54">
        <v>1.43</v>
      </c>
      <c r="H19" s="54">
        <v>1.46</v>
      </c>
      <c r="I19" s="54">
        <f t="shared" si="0"/>
        <v>1.4433333333333334</v>
      </c>
      <c r="J19" s="64">
        <f t="shared" si="1"/>
        <v>1.527525231651948E-2</v>
      </c>
      <c r="K19" s="53" t="str">
        <f t="shared" si="2"/>
        <v>1.44±0.02</v>
      </c>
      <c r="L19" s="53" t="s">
        <v>126</v>
      </c>
      <c r="M19" s="53" t="s">
        <v>16</v>
      </c>
      <c r="N19" s="56">
        <v>1.4433333333333334</v>
      </c>
      <c r="O19" s="53"/>
    </row>
    <row r="20" spans="1:15" ht="15" x14ac:dyDescent="0.25">
      <c r="A20" s="53">
        <v>20</v>
      </c>
      <c r="B20" s="53">
        <v>14.718999999999999</v>
      </c>
      <c r="C20" s="53">
        <v>14.632999999999999</v>
      </c>
      <c r="D20" s="53">
        <v>14.817</v>
      </c>
      <c r="E20" s="53">
        <v>5083769</v>
      </c>
      <c r="F20" s="54">
        <v>2.73</v>
      </c>
      <c r="G20" s="54">
        <v>2.71</v>
      </c>
      <c r="H20" s="54">
        <v>2.71</v>
      </c>
      <c r="I20" s="54">
        <f t="shared" si="0"/>
        <v>2.7166666666666663</v>
      </c>
      <c r="J20" s="64">
        <f t="shared" si="1"/>
        <v>1.1547005383792526E-2</v>
      </c>
      <c r="K20" s="53" t="str">
        <f t="shared" si="2"/>
        <v>2.72±0.01</v>
      </c>
      <c r="L20" s="53" t="s">
        <v>128</v>
      </c>
      <c r="M20" s="53" t="s">
        <v>209</v>
      </c>
      <c r="N20" s="56">
        <v>2.7166666666666663</v>
      </c>
      <c r="O20" s="53"/>
    </row>
    <row r="21" spans="1:15" ht="15" x14ac:dyDescent="0.25">
      <c r="A21" s="53">
        <v>21</v>
      </c>
      <c r="B21" s="53">
        <v>15.252000000000001</v>
      </c>
      <c r="C21" s="53">
        <v>15.2</v>
      </c>
      <c r="D21" s="53">
        <v>15.317</v>
      </c>
      <c r="E21" s="53">
        <v>66229</v>
      </c>
      <c r="F21" s="54">
        <v>0.04</v>
      </c>
      <c r="G21" s="54">
        <v>0.04</v>
      </c>
      <c r="H21" s="54">
        <v>0.04</v>
      </c>
      <c r="I21" s="54">
        <f t="shared" si="0"/>
        <v>0.04</v>
      </c>
      <c r="J21" s="64">
        <f t="shared" si="1"/>
        <v>0</v>
      </c>
      <c r="K21" s="53" t="str">
        <f t="shared" si="2"/>
        <v>0.04±0.00</v>
      </c>
      <c r="L21" s="53" t="s">
        <v>210</v>
      </c>
      <c r="M21" s="53" t="s">
        <v>211</v>
      </c>
      <c r="N21" s="56">
        <v>0.04</v>
      </c>
      <c r="O21" s="53"/>
    </row>
    <row r="22" spans="1:15" ht="15" x14ac:dyDescent="0.25">
      <c r="A22" s="53">
        <v>22</v>
      </c>
      <c r="B22" s="53">
        <v>15.662000000000001</v>
      </c>
      <c r="C22" s="53">
        <v>15.583</v>
      </c>
      <c r="D22" s="53">
        <v>15.766999999999999</v>
      </c>
      <c r="E22" s="53">
        <v>1267873</v>
      </c>
      <c r="F22" s="54">
        <v>0.68</v>
      </c>
      <c r="G22" s="54">
        <v>0.66</v>
      </c>
      <c r="H22" s="54">
        <v>0.66</v>
      </c>
      <c r="I22" s="54">
        <f t="shared" si="0"/>
        <v>0.66666666666666663</v>
      </c>
      <c r="J22" s="64">
        <f t="shared" si="1"/>
        <v>1.1547005383792525E-2</v>
      </c>
      <c r="K22" s="53" t="str">
        <f t="shared" si="2"/>
        <v>0.67±0.01</v>
      </c>
      <c r="L22" s="53" t="s">
        <v>128</v>
      </c>
      <c r="M22" s="53" t="s">
        <v>212</v>
      </c>
      <c r="N22" s="56">
        <v>0.66666666666666663</v>
      </c>
      <c r="O22" s="53"/>
    </row>
    <row r="23" spans="1:15" ht="15" x14ac:dyDescent="0.25">
      <c r="A23" s="53">
        <v>23</v>
      </c>
      <c r="B23" s="53">
        <v>16.003</v>
      </c>
      <c r="C23" s="53">
        <v>15.95</v>
      </c>
      <c r="D23" s="53">
        <v>16.074999999999999</v>
      </c>
      <c r="E23" s="53">
        <v>92831</v>
      </c>
      <c r="F23" s="54">
        <v>0.05</v>
      </c>
      <c r="G23" s="54">
        <v>0.05</v>
      </c>
      <c r="H23" s="54">
        <v>0.05</v>
      </c>
      <c r="I23" s="54">
        <f t="shared" si="0"/>
        <v>5.000000000000001E-2</v>
      </c>
      <c r="J23" s="64">
        <f t="shared" si="1"/>
        <v>8.4983747219407389E-18</v>
      </c>
      <c r="K23" s="53" t="str">
        <f t="shared" si="2"/>
        <v>0.05±0.00</v>
      </c>
      <c r="L23" s="53" t="s">
        <v>126</v>
      </c>
      <c r="M23" s="53" t="s">
        <v>213</v>
      </c>
      <c r="N23" s="56">
        <v>5.000000000000001E-2</v>
      </c>
      <c r="O23" s="53"/>
    </row>
    <row r="24" spans="1:15" ht="15" x14ac:dyDescent="0.25">
      <c r="A24" s="53">
        <v>24</v>
      </c>
      <c r="B24" s="53">
        <v>16.544</v>
      </c>
      <c r="C24" s="53">
        <v>16.466999999999999</v>
      </c>
      <c r="D24" s="53">
        <v>16.675000000000001</v>
      </c>
      <c r="E24" s="53">
        <v>847223</v>
      </c>
      <c r="F24" s="54">
        <v>0.45</v>
      </c>
      <c r="G24" s="54">
        <v>0.45</v>
      </c>
      <c r="H24" s="54">
        <v>0.47</v>
      </c>
      <c r="I24" s="54">
        <f t="shared" si="0"/>
        <v>0.45666666666666672</v>
      </c>
      <c r="J24" s="64">
        <f t="shared" si="1"/>
        <v>1.1547005383792493E-2</v>
      </c>
      <c r="K24" s="53" t="str">
        <f t="shared" si="2"/>
        <v>0.46±0.01</v>
      </c>
      <c r="L24" s="53" t="s">
        <v>128</v>
      </c>
      <c r="M24" s="53" t="s">
        <v>214</v>
      </c>
      <c r="N24" s="56">
        <v>0.45666666666666672</v>
      </c>
      <c r="O24" s="53"/>
    </row>
    <row r="25" spans="1:15" ht="15" x14ac:dyDescent="0.25">
      <c r="A25" s="53">
        <v>25</v>
      </c>
      <c r="B25" s="53">
        <v>17.87</v>
      </c>
      <c r="C25" s="53">
        <v>17.774999999999999</v>
      </c>
      <c r="D25" s="53">
        <v>17.95</v>
      </c>
      <c r="E25" s="53">
        <v>168481</v>
      </c>
      <c r="F25" s="54">
        <v>0.09</v>
      </c>
      <c r="G25" s="54">
        <v>0.1</v>
      </c>
      <c r="H25" s="54">
        <v>0.09</v>
      </c>
      <c r="I25" s="54">
        <f t="shared" si="0"/>
        <v>9.3333333333333338E-2</v>
      </c>
      <c r="J25" s="64">
        <f t="shared" si="1"/>
        <v>5.7735026918962632E-3</v>
      </c>
      <c r="K25" s="53" t="str">
        <f t="shared" si="2"/>
        <v>0.09±0.01</v>
      </c>
      <c r="L25" s="53" t="s">
        <v>128</v>
      </c>
      <c r="M25" s="53" t="s">
        <v>157</v>
      </c>
      <c r="N25" s="56">
        <v>9.3333333333333338E-2</v>
      </c>
      <c r="O25" s="53"/>
    </row>
    <row r="26" spans="1:15" ht="15" x14ac:dyDescent="0.25">
      <c r="A26" s="53">
        <v>26</v>
      </c>
      <c r="B26" s="53">
        <v>18.309000000000001</v>
      </c>
      <c r="C26" s="53">
        <v>18.192</v>
      </c>
      <c r="D26" s="53">
        <v>18.533000000000001</v>
      </c>
      <c r="E26" s="53">
        <v>24878330</v>
      </c>
      <c r="F26" s="54">
        <v>13.36</v>
      </c>
      <c r="G26" s="54">
        <v>13.39</v>
      </c>
      <c r="H26" s="54">
        <v>13.34</v>
      </c>
      <c r="I26" s="54">
        <f t="shared" si="0"/>
        <v>13.363333333333335</v>
      </c>
      <c r="J26" s="64">
        <f t="shared" si="1"/>
        <v>2.5166114784236238E-2</v>
      </c>
      <c r="K26" s="53" t="str">
        <f t="shared" si="2"/>
        <v>13.36±0.03</v>
      </c>
      <c r="L26" s="53" t="s">
        <v>128</v>
      </c>
      <c r="M26" s="53" t="s">
        <v>215</v>
      </c>
      <c r="N26" s="56">
        <v>13.363333333333335</v>
      </c>
      <c r="O26" s="53"/>
    </row>
    <row r="27" spans="1:15" ht="15" x14ac:dyDescent="0.25">
      <c r="A27" s="53">
        <v>27</v>
      </c>
      <c r="B27" s="53">
        <v>18.667999999999999</v>
      </c>
      <c r="C27" s="53">
        <v>18.533000000000001</v>
      </c>
      <c r="D27" s="53">
        <v>18.757999999999999</v>
      </c>
      <c r="E27" s="53">
        <v>769791</v>
      </c>
      <c r="F27" s="54">
        <v>0.41</v>
      </c>
      <c r="G27" s="54">
        <v>0.4</v>
      </c>
      <c r="H27" s="54">
        <v>0.39</v>
      </c>
      <c r="I27" s="54">
        <f t="shared" si="0"/>
        <v>0.40000000000000008</v>
      </c>
      <c r="J27" s="64">
        <f t="shared" si="1"/>
        <v>9.9999999999999811E-3</v>
      </c>
      <c r="K27" s="53" t="str">
        <f t="shared" si="2"/>
        <v>0.40±0.01</v>
      </c>
      <c r="L27" s="53" t="s">
        <v>134</v>
      </c>
      <c r="M27" s="53" t="s">
        <v>216</v>
      </c>
      <c r="N27" s="56">
        <v>0.40000000000000008</v>
      </c>
      <c r="O27" s="53"/>
    </row>
    <row r="28" spans="1:15" ht="15" x14ac:dyDescent="0.25">
      <c r="A28" s="53">
        <v>28</v>
      </c>
      <c r="B28" s="53">
        <v>18.838000000000001</v>
      </c>
      <c r="C28" s="53">
        <v>18.757999999999999</v>
      </c>
      <c r="D28" s="53">
        <v>18.891999999999999</v>
      </c>
      <c r="E28" s="53">
        <v>294263</v>
      </c>
      <c r="F28" s="54">
        <v>0.16</v>
      </c>
      <c r="G28" s="54">
        <v>0.14000000000000001</v>
      </c>
      <c r="H28" s="54">
        <v>0.15</v>
      </c>
      <c r="I28" s="54">
        <f t="shared" si="0"/>
        <v>0.15000000000000002</v>
      </c>
      <c r="J28" s="64">
        <f t="shared" si="1"/>
        <v>9.999999999999995E-3</v>
      </c>
      <c r="K28" s="53" t="str">
        <f t="shared" si="2"/>
        <v>0.15±0.01</v>
      </c>
      <c r="L28" s="53" t="s">
        <v>217</v>
      </c>
      <c r="M28" s="53" t="s">
        <v>218</v>
      </c>
      <c r="N28" s="56">
        <v>0.15000000000000002</v>
      </c>
      <c r="O28" s="53"/>
    </row>
    <row r="29" spans="1:15" ht="15" x14ac:dyDescent="0.25">
      <c r="A29" s="53">
        <v>29</v>
      </c>
      <c r="B29" s="53">
        <v>18.986000000000001</v>
      </c>
      <c r="C29" s="53">
        <v>18.891999999999999</v>
      </c>
      <c r="D29" s="53">
        <v>19.132999999999999</v>
      </c>
      <c r="E29" s="53">
        <v>6039910</v>
      </c>
      <c r="F29" s="54">
        <v>3.24</v>
      </c>
      <c r="G29" s="54">
        <v>3.22</v>
      </c>
      <c r="H29" s="54">
        <v>3.23</v>
      </c>
      <c r="I29" s="54">
        <f t="shared" si="0"/>
        <v>3.2300000000000004</v>
      </c>
      <c r="J29" s="64">
        <f t="shared" si="1"/>
        <v>1.0000000000000009E-2</v>
      </c>
      <c r="K29" s="53" t="str">
        <f t="shared" si="2"/>
        <v>3.23±0.01</v>
      </c>
      <c r="L29" s="53" t="s">
        <v>128</v>
      </c>
      <c r="M29" s="53" t="s">
        <v>219</v>
      </c>
      <c r="N29" s="56">
        <v>3.2300000000000004</v>
      </c>
      <c r="O29" s="53"/>
    </row>
    <row r="30" spans="1:15" ht="15" x14ac:dyDescent="0.25">
      <c r="A30" s="53">
        <v>30</v>
      </c>
      <c r="B30" s="53">
        <v>19.196000000000002</v>
      </c>
      <c r="C30" s="53">
        <v>19.132999999999999</v>
      </c>
      <c r="D30" s="53">
        <v>19.274999999999999</v>
      </c>
      <c r="E30" s="53">
        <v>336595</v>
      </c>
      <c r="F30" s="54">
        <v>0.18</v>
      </c>
      <c r="G30" s="54">
        <v>0.16</v>
      </c>
      <c r="H30" s="54">
        <v>0.17</v>
      </c>
      <c r="I30" s="54">
        <f t="shared" si="0"/>
        <v>0.17</v>
      </c>
      <c r="J30" s="64">
        <f t="shared" si="1"/>
        <v>9.999999999999995E-3</v>
      </c>
      <c r="K30" s="53" t="str">
        <f t="shared" si="2"/>
        <v>0.17±0.01</v>
      </c>
      <c r="L30" s="53" t="s">
        <v>128</v>
      </c>
      <c r="M30" s="53" t="s">
        <v>220</v>
      </c>
      <c r="N30" s="56">
        <v>0.17</v>
      </c>
      <c r="O30" s="53"/>
    </row>
    <row r="31" spans="1:15" ht="15" x14ac:dyDescent="0.25">
      <c r="A31" s="53">
        <v>31</v>
      </c>
      <c r="B31" s="53">
        <v>19.826000000000001</v>
      </c>
      <c r="C31" s="53">
        <v>19.757999999999999</v>
      </c>
      <c r="D31" s="53">
        <v>19.882999999999999</v>
      </c>
      <c r="E31" s="53">
        <v>350717</v>
      </c>
      <c r="F31" s="54">
        <v>0.19</v>
      </c>
      <c r="G31" s="54">
        <v>0.17</v>
      </c>
      <c r="H31" s="54">
        <v>0.2</v>
      </c>
      <c r="I31" s="54">
        <f t="shared" si="0"/>
        <v>0.18666666666666668</v>
      </c>
      <c r="J31" s="64">
        <f t="shared" si="1"/>
        <v>1.5275252316519465E-2</v>
      </c>
      <c r="K31" s="53" t="str">
        <f t="shared" si="2"/>
        <v>0.19±0.02</v>
      </c>
      <c r="L31" s="53" t="s">
        <v>128</v>
      </c>
      <c r="M31" s="53" t="s">
        <v>221</v>
      </c>
      <c r="N31" s="56">
        <v>0.18666666666666668</v>
      </c>
      <c r="O31" s="53"/>
    </row>
    <row r="32" spans="1:15" ht="15" x14ac:dyDescent="0.25">
      <c r="A32" s="53">
        <v>32</v>
      </c>
      <c r="B32" s="53">
        <v>19.931999999999999</v>
      </c>
      <c r="C32" s="53">
        <v>19.882999999999999</v>
      </c>
      <c r="D32" s="53">
        <v>20.024999999999999</v>
      </c>
      <c r="E32" s="53">
        <v>287352</v>
      </c>
      <c r="F32" s="54">
        <v>0.15</v>
      </c>
      <c r="G32" s="54">
        <v>0.14000000000000001</v>
      </c>
      <c r="H32" s="54">
        <v>0.16</v>
      </c>
      <c r="I32" s="54">
        <f t="shared" si="0"/>
        <v>0.15000000000000002</v>
      </c>
      <c r="J32" s="64">
        <f t="shared" si="1"/>
        <v>9.999999999999995E-3</v>
      </c>
      <c r="K32" s="53" t="str">
        <f t="shared" si="2"/>
        <v>0.15±0.01</v>
      </c>
      <c r="L32" s="53" t="s">
        <v>135</v>
      </c>
      <c r="M32" s="53" t="s">
        <v>222</v>
      </c>
      <c r="N32" s="56">
        <v>0.15000000000000002</v>
      </c>
      <c r="O32" s="53"/>
    </row>
    <row r="33" spans="1:15" ht="15" x14ac:dyDescent="0.25">
      <c r="A33" s="53">
        <v>33</v>
      </c>
      <c r="B33" s="53">
        <v>20.416</v>
      </c>
      <c r="C33" s="53">
        <v>20.350000000000001</v>
      </c>
      <c r="D33" s="53">
        <v>20.483000000000001</v>
      </c>
      <c r="E33" s="53">
        <v>156718</v>
      </c>
      <c r="F33" s="54">
        <v>0.08</v>
      </c>
      <c r="G33" s="54">
        <v>0.06</v>
      </c>
      <c r="H33" s="54">
        <v>7.0000000000000007E-2</v>
      </c>
      <c r="I33" s="54">
        <f t="shared" si="0"/>
        <v>7.0000000000000007E-2</v>
      </c>
      <c r="J33" s="64">
        <f t="shared" si="1"/>
        <v>9.9999999999999256E-3</v>
      </c>
      <c r="K33" s="53" t="str">
        <f t="shared" si="2"/>
        <v>0.07±0.01</v>
      </c>
      <c r="L33" s="53" t="s">
        <v>136</v>
      </c>
      <c r="M33" s="53" t="s">
        <v>223</v>
      </c>
      <c r="N33" s="56">
        <v>7.0000000000000007E-2</v>
      </c>
      <c r="O33" s="53"/>
    </row>
    <row r="34" spans="1:15" ht="15" x14ac:dyDescent="0.25">
      <c r="A34" s="53">
        <v>35</v>
      </c>
      <c r="B34" s="53">
        <v>20.847000000000001</v>
      </c>
      <c r="C34" s="53">
        <v>20.774999999999999</v>
      </c>
      <c r="D34" s="53">
        <v>20.917000000000002</v>
      </c>
      <c r="E34" s="53">
        <v>292744</v>
      </c>
      <c r="F34" s="54">
        <v>0.16</v>
      </c>
      <c r="G34" s="54">
        <v>0.14000000000000001</v>
      </c>
      <c r="H34" s="54">
        <v>0.15</v>
      </c>
      <c r="I34" s="54">
        <f t="shared" si="0"/>
        <v>0.15000000000000002</v>
      </c>
      <c r="J34" s="64">
        <f t="shared" si="1"/>
        <v>9.999999999999995E-3</v>
      </c>
      <c r="K34" s="53" t="str">
        <f t="shared" si="2"/>
        <v>0.15±0.01</v>
      </c>
      <c r="L34" s="53" t="s">
        <v>224</v>
      </c>
      <c r="M34" s="53" t="s">
        <v>225</v>
      </c>
      <c r="N34" s="65">
        <v>0.15000000000000002</v>
      </c>
      <c r="O34" s="53"/>
    </row>
    <row r="35" spans="1:15" ht="15" x14ac:dyDescent="0.25">
      <c r="A35" s="53">
        <v>36</v>
      </c>
      <c r="B35" s="53">
        <v>21.27</v>
      </c>
      <c r="C35" s="53">
        <v>21.207999999999998</v>
      </c>
      <c r="D35" s="53">
        <v>21.35</v>
      </c>
      <c r="E35" s="53">
        <v>130132</v>
      </c>
      <c r="F35" s="54">
        <v>7.0000000000000007E-2</v>
      </c>
      <c r="G35" s="54">
        <v>7.0000000000000007E-2</v>
      </c>
      <c r="H35" s="54">
        <v>7.0000000000000007E-2</v>
      </c>
      <c r="I35" s="54">
        <f t="shared" si="0"/>
        <v>7.0000000000000007E-2</v>
      </c>
      <c r="J35" s="64">
        <f t="shared" si="1"/>
        <v>0</v>
      </c>
      <c r="K35" s="53" t="str">
        <f t="shared" si="2"/>
        <v>0.07±0.00</v>
      </c>
      <c r="L35" s="53" t="s">
        <v>224</v>
      </c>
      <c r="M35" s="53" t="s">
        <v>226</v>
      </c>
      <c r="N35" s="56">
        <v>7.0000000000000007E-2</v>
      </c>
      <c r="O35" s="53"/>
    </row>
    <row r="36" spans="1:15" ht="15" x14ac:dyDescent="0.25">
      <c r="A36" s="53">
        <v>37</v>
      </c>
      <c r="B36" s="53">
        <v>21.425999999999998</v>
      </c>
      <c r="C36" s="53">
        <v>21.382999999999999</v>
      </c>
      <c r="D36" s="53">
        <v>21.492000000000001</v>
      </c>
      <c r="E36" s="53">
        <v>128846</v>
      </c>
      <c r="F36" s="54">
        <v>7.0000000000000007E-2</v>
      </c>
      <c r="G36" s="54">
        <v>7.0000000000000007E-2</v>
      </c>
      <c r="H36" s="54">
        <v>7.0000000000000007E-2</v>
      </c>
      <c r="I36" s="54">
        <f t="shared" si="0"/>
        <v>7.0000000000000007E-2</v>
      </c>
      <c r="J36" s="64">
        <f t="shared" si="1"/>
        <v>0</v>
      </c>
      <c r="K36" s="53" t="str">
        <f t="shared" si="2"/>
        <v>0.07±0.00</v>
      </c>
      <c r="L36" s="53" t="s">
        <v>217</v>
      </c>
      <c r="M36" s="53" t="s">
        <v>227</v>
      </c>
      <c r="N36" s="56">
        <v>7.0000000000000007E-2</v>
      </c>
      <c r="O36" s="53"/>
    </row>
    <row r="37" spans="1:15" ht="15" x14ac:dyDescent="0.25">
      <c r="A37" s="53">
        <v>38</v>
      </c>
      <c r="B37" s="53">
        <v>21.873000000000001</v>
      </c>
      <c r="C37" s="53">
        <v>21.783000000000001</v>
      </c>
      <c r="D37" s="53">
        <v>21.942</v>
      </c>
      <c r="E37" s="53">
        <v>3251485</v>
      </c>
      <c r="F37" s="54">
        <v>1.75</v>
      </c>
      <c r="G37" s="54">
        <v>1.77</v>
      </c>
      <c r="H37" s="54">
        <v>1.77</v>
      </c>
      <c r="I37" s="54">
        <f t="shared" si="0"/>
        <v>1.7633333333333334</v>
      </c>
      <c r="J37" s="64">
        <f t="shared" si="1"/>
        <v>1.1547005383792525E-2</v>
      </c>
      <c r="K37" s="53" t="str">
        <f t="shared" si="2"/>
        <v>1.76±0.01</v>
      </c>
      <c r="L37" s="53" t="s">
        <v>136</v>
      </c>
      <c r="M37" s="53" t="s">
        <v>71</v>
      </c>
      <c r="N37" s="56">
        <v>1.7633333333333334</v>
      </c>
      <c r="O37" s="53"/>
    </row>
    <row r="38" spans="1:15" ht="15" x14ac:dyDescent="0.25">
      <c r="A38" s="53">
        <v>39</v>
      </c>
      <c r="B38" s="53">
        <v>21.981999999999999</v>
      </c>
      <c r="C38" s="53">
        <v>21.942</v>
      </c>
      <c r="D38" s="53">
        <v>22.058</v>
      </c>
      <c r="E38" s="53">
        <v>981667</v>
      </c>
      <c r="F38" s="54">
        <v>0.53</v>
      </c>
      <c r="G38" s="54">
        <v>0.55000000000000004</v>
      </c>
      <c r="H38" s="54">
        <v>0.55000000000000004</v>
      </c>
      <c r="I38" s="54">
        <f t="shared" si="0"/>
        <v>0.54333333333333333</v>
      </c>
      <c r="J38" s="64">
        <f t="shared" si="1"/>
        <v>1.1547005383792525E-2</v>
      </c>
      <c r="K38" s="53" t="str">
        <f t="shared" si="2"/>
        <v>0.54±0.01</v>
      </c>
      <c r="L38" s="53" t="s">
        <v>130</v>
      </c>
      <c r="M38" s="53" t="s">
        <v>228</v>
      </c>
      <c r="N38" s="56">
        <v>0.54333333333333333</v>
      </c>
      <c r="O38" s="53"/>
    </row>
    <row r="39" spans="1:15" ht="15" x14ac:dyDescent="0.25">
      <c r="A39" s="53">
        <v>40</v>
      </c>
      <c r="B39" s="53">
        <v>22.870999999999999</v>
      </c>
      <c r="C39" s="53">
        <v>22.774999999999999</v>
      </c>
      <c r="D39" s="53">
        <v>22.992000000000001</v>
      </c>
      <c r="E39" s="53">
        <v>476198</v>
      </c>
      <c r="F39" s="54">
        <v>0.26</v>
      </c>
      <c r="G39" s="54">
        <v>0.27</v>
      </c>
      <c r="H39" s="54">
        <v>0.28000000000000003</v>
      </c>
      <c r="I39" s="54">
        <f t="shared" si="0"/>
        <v>0.27</v>
      </c>
      <c r="J39" s="64">
        <f t="shared" si="1"/>
        <v>1.0000000000000009E-2</v>
      </c>
      <c r="K39" s="53" t="str">
        <f t="shared" si="2"/>
        <v>0.27±0.01</v>
      </c>
      <c r="L39" s="53" t="s">
        <v>136</v>
      </c>
      <c r="M39" s="53" t="s">
        <v>229</v>
      </c>
      <c r="N39" s="56">
        <v>0.27</v>
      </c>
      <c r="O39" s="53"/>
    </row>
    <row r="40" spans="1:15" ht="15" x14ac:dyDescent="0.25">
      <c r="A40" s="53">
        <v>41</v>
      </c>
      <c r="B40" s="53">
        <v>23.34</v>
      </c>
      <c r="C40" s="53">
        <v>23.283000000000001</v>
      </c>
      <c r="D40" s="53">
        <v>23.433</v>
      </c>
      <c r="E40" s="53">
        <v>263698</v>
      </c>
      <c r="F40" s="54">
        <v>0.14000000000000001</v>
      </c>
      <c r="G40" s="54">
        <v>0.13</v>
      </c>
      <c r="H40" s="54">
        <v>0.15</v>
      </c>
      <c r="I40" s="54">
        <f t="shared" si="0"/>
        <v>0.14000000000000001</v>
      </c>
      <c r="J40" s="64">
        <f t="shared" si="1"/>
        <v>9.999999999999995E-3</v>
      </c>
      <c r="K40" s="53" t="str">
        <f t="shared" si="2"/>
        <v>0.14±0.01</v>
      </c>
      <c r="L40" s="53" t="s">
        <v>131</v>
      </c>
      <c r="M40" s="53" t="s">
        <v>230</v>
      </c>
      <c r="N40" s="56">
        <v>0.14000000000000001</v>
      </c>
      <c r="O40" s="53"/>
    </row>
    <row r="41" spans="1:15" ht="15" x14ac:dyDescent="0.25">
      <c r="A41" s="53">
        <v>42</v>
      </c>
      <c r="B41" s="53">
        <v>24.021000000000001</v>
      </c>
      <c r="C41" s="53">
        <v>23.942</v>
      </c>
      <c r="D41" s="53">
        <v>24.132999999999999</v>
      </c>
      <c r="E41" s="53">
        <v>1224822</v>
      </c>
      <c r="F41" s="54">
        <v>0.66</v>
      </c>
      <c r="G41" s="54">
        <v>0.65</v>
      </c>
      <c r="H41" s="54">
        <v>0.67</v>
      </c>
      <c r="I41" s="54">
        <f t="shared" si="0"/>
        <v>0.66</v>
      </c>
      <c r="J41" s="64">
        <f t="shared" si="1"/>
        <v>1.0000000000000009E-2</v>
      </c>
      <c r="K41" s="53" t="str">
        <f t="shared" si="2"/>
        <v>0.66±0.01</v>
      </c>
      <c r="L41" s="53" t="s">
        <v>131</v>
      </c>
      <c r="M41" s="53" t="s">
        <v>231</v>
      </c>
      <c r="N41" s="66">
        <v>0.66</v>
      </c>
      <c r="O41" s="53"/>
    </row>
    <row r="42" spans="1:15" ht="15" x14ac:dyDescent="0.25">
      <c r="A42" s="53">
        <v>43</v>
      </c>
      <c r="B42" s="53">
        <v>24.800999999999998</v>
      </c>
      <c r="C42" s="53">
        <v>24.742000000000001</v>
      </c>
      <c r="D42" s="53">
        <v>24.875</v>
      </c>
      <c r="E42" s="53">
        <v>219671</v>
      </c>
      <c r="F42" s="54">
        <v>0.12</v>
      </c>
      <c r="G42" s="54">
        <v>0.11</v>
      </c>
      <c r="H42" s="54">
        <v>0.11</v>
      </c>
      <c r="I42" s="54">
        <f t="shared" si="0"/>
        <v>0.11333333333333333</v>
      </c>
      <c r="J42" s="64">
        <f t="shared" si="1"/>
        <v>5.7735026918962545E-3</v>
      </c>
      <c r="K42" s="53" t="str">
        <f t="shared" si="2"/>
        <v>0.11±0.01</v>
      </c>
      <c r="L42" s="53" t="s">
        <v>131</v>
      </c>
      <c r="M42" s="53" t="s">
        <v>232</v>
      </c>
      <c r="N42" s="56">
        <v>0.11333333333333333</v>
      </c>
      <c r="O42" s="53"/>
    </row>
    <row r="43" spans="1:15" ht="15" x14ac:dyDescent="0.25">
      <c r="A43" s="53">
        <v>44</v>
      </c>
      <c r="B43" s="53">
        <v>25.937000000000001</v>
      </c>
      <c r="C43" s="53">
        <v>25.867000000000001</v>
      </c>
      <c r="D43" s="53">
        <v>26.024999999999999</v>
      </c>
      <c r="E43" s="53">
        <v>509406</v>
      </c>
      <c r="F43" s="54">
        <v>0.27</v>
      </c>
      <c r="G43" s="54">
        <v>0.28000000000000003</v>
      </c>
      <c r="H43" s="54">
        <v>0.28999999999999998</v>
      </c>
      <c r="I43" s="54">
        <f t="shared" si="0"/>
        <v>0.28000000000000003</v>
      </c>
      <c r="J43" s="64">
        <f t="shared" si="1"/>
        <v>9.9999999999999811E-3</v>
      </c>
      <c r="K43" s="53" t="str">
        <f t="shared" si="2"/>
        <v>0.28±0.01</v>
      </c>
      <c r="L43" s="53" t="s">
        <v>143</v>
      </c>
      <c r="M43" s="53" t="s">
        <v>72</v>
      </c>
      <c r="N43" s="56">
        <v>0.28000000000000003</v>
      </c>
      <c r="O43" s="53"/>
    </row>
    <row r="44" spans="1:15" ht="15" x14ac:dyDescent="0.25">
      <c r="A44" s="53">
        <v>45</v>
      </c>
      <c r="B44" s="53">
        <v>26.28</v>
      </c>
      <c r="C44" s="53">
        <v>26.175000000000001</v>
      </c>
      <c r="D44" s="53">
        <v>26.4</v>
      </c>
      <c r="E44" s="53">
        <v>7985893</v>
      </c>
      <c r="F44" s="54">
        <v>4.29</v>
      </c>
      <c r="G44" s="54">
        <v>4.3</v>
      </c>
      <c r="H44" s="54">
        <v>4.32</v>
      </c>
      <c r="I44" s="54">
        <f t="shared" si="0"/>
        <v>4.3033333333333337</v>
      </c>
      <c r="J44" s="64">
        <f t="shared" si="1"/>
        <v>1.5275252316519626E-2</v>
      </c>
      <c r="K44" s="53" t="str">
        <f t="shared" si="2"/>
        <v>4.30±0.02</v>
      </c>
      <c r="L44" s="53" t="s">
        <v>131</v>
      </c>
      <c r="M44" s="53" t="s">
        <v>73</v>
      </c>
      <c r="N44" s="56">
        <v>4.3033333333333337</v>
      </c>
      <c r="O44" s="53"/>
    </row>
    <row r="45" spans="1:15" ht="15" x14ac:dyDescent="0.25">
      <c r="A45" s="53">
        <v>46</v>
      </c>
      <c r="B45" s="53">
        <v>26.472999999999999</v>
      </c>
      <c r="C45" s="53">
        <v>26.4</v>
      </c>
      <c r="D45" s="53">
        <v>26.608000000000001</v>
      </c>
      <c r="E45" s="53">
        <v>910365</v>
      </c>
      <c r="F45" s="54">
        <v>0.49</v>
      </c>
      <c r="G45" s="54">
        <v>0.5</v>
      </c>
      <c r="H45" s="54">
        <v>0.5</v>
      </c>
      <c r="I45" s="54">
        <f t="shared" si="0"/>
        <v>0.49666666666666665</v>
      </c>
      <c r="J45" s="64">
        <f t="shared" si="1"/>
        <v>5.7735026918962623E-3</v>
      </c>
      <c r="K45" s="53" t="str">
        <f t="shared" si="2"/>
        <v>0.50±0.01</v>
      </c>
      <c r="L45" s="53" t="s">
        <v>140</v>
      </c>
      <c r="M45" s="53" t="s">
        <v>233</v>
      </c>
      <c r="N45" s="56">
        <v>0.49666666666666665</v>
      </c>
      <c r="O45" s="53"/>
    </row>
    <row r="46" spans="1:15" ht="15" x14ac:dyDescent="0.25">
      <c r="A46" s="53">
        <v>47</v>
      </c>
      <c r="B46" s="53">
        <v>26.99</v>
      </c>
      <c r="C46" s="53">
        <v>26.85</v>
      </c>
      <c r="D46" s="53">
        <v>27.117000000000001</v>
      </c>
      <c r="E46" s="53">
        <v>288444</v>
      </c>
      <c r="F46" s="54">
        <v>0.15</v>
      </c>
      <c r="G46" s="54">
        <v>0.14000000000000001</v>
      </c>
      <c r="H46" s="54">
        <v>0.13</v>
      </c>
      <c r="I46" s="54">
        <f t="shared" si="0"/>
        <v>0.14000000000000001</v>
      </c>
      <c r="J46" s="64">
        <f t="shared" si="1"/>
        <v>9.999999999999995E-3</v>
      </c>
      <c r="K46" s="53" t="str">
        <f t="shared" si="2"/>
        <v>0.14±0.01</v>
      </c>
      <c r="L46" s="53" t="s">
        <v>131</v>
      </c>
      <c r="M46" s="53" t="s">
        <v>65</v>
      </c>
      <c r="N46" s="56">
        <v>0.14000000000000001</v>
      </c>
      <c r="O46" s="53"/>
    </row>
    <row r="47" spans="1:15" ht="15" x14ac:dyDescent="0.25">
      <c r="A47" s="53">
        <v>48</v>
      </c>
      <c r="B47" s="53">
        <v>27.446000000000002</v>
      </c>
      <c r="C47" s="53">
        <v>27.382999999999999</v>
      </c>
      <c r="D47" s="53">
        <v>27.5</v>
      </c>
      <c r="E47" s="53">
        <v>145582</v>
      </c>
      <c r="F47" s="54">
        <v>0.08</v>
      </c>
      <c r="G47" s="54">
        <v>0.08</v>
      </c>
      <c r="H47" s="54">
        <v>7.0000000000000007E-2</v>
      </c>
      <c r="I47" s="54">
        <f t="shared" si="0"/>
        <v>7.6666666666666675E-2</v>
      </c>
      <c r="J47" s="64">
        <f t="shared" si="1"/>
        <v>5.7735026918962545E-3</v>
      </c>
      <c r="K47" s="53" t="str">
        <f t="shared" si="2"/>
        <v>0.08±0.01</v>
      </c>
      <c r="L47" s="53" t="s">
        <v>132</v>
      </c>
      <c r="M47" s="53" t="s">
        <v>6</v>
      </c>
      <c r="N47" s="56">
        <v>7.6666666666666675E-2</v>
      </c>
      <c r="O47" s="53"/>
    </row>
    <row r="48" spans="1:15" ht="15" x14ac:dyDescent="0.25">
      <c r="A48" s="53">
        <v>49</v>
      </c>
      <c r="B48" s="53">
        <v>27.86</v>
      </c>
      <c r="C48" s="53">
        <v>27.783000000000001</v>
      </c>
      <c r="D48" s="53">
        <v>27.966999999999999</v>
      </c>
      <c r="E48" s="53">
        <v>623470</v>
      </c>
      <c r="F48" s="54">
        <v>0.33</v>
      </c>
      <c r="G48" s="54">
        <v>0.32</v>
      </c>
      <c r="H48" s="54">
        <v>0.32</v>
      </c>
      <c r="I48" s="54">
        <f t="shared" si="0"/>
        <v>0.32333333333333331</v>
      </c>
      <c r="J48" s="64">
        <f t="shared" si="1"/>
        <v>5.7735026918962623E-3</v>
      </c>
      <c r="K48" s="53" t="str">
        <f t="shared" si="2"/>
        <v>0.32±0.01</v>
      </c>
      <c r="L48" s="53" t="s">
        <v>131</v>
      </c>
      <c r="M48" s="53" t="s">
        <v>74</v>
      </c>
      <c r="N48" s="56">
        <v>0.32333333333333331</v>
      </c>
      <c r="O48" s="53"/>
    </row>
    <row r="49" spans="1:15" ht="15" x14ac:dyDescent="0.25">
      <c r="A49" s="53">
        <v>50</v>
      </c>
      <c r="B49" s="53">
        <v>28.192</v>
      </c>
      <c r="C49" s="53">
        <v>28.108000000000001</v>
      </c>
      <c r="D49" s="53">
        <v>28.292000000000002</v>
      </c>
      <c r="E49" s="53">
        <v>1751194</v>
      </c>
      <c r="F49" s="54">
        <v>0.94</v>
      </c>
      <c r="G49" s="54">
        <v>0.93</v>
      </c>
      <c r="H49" s="54">
        <v>0.97</v>
      </c>
      <c r="I49" s="54">
        <f t="shared" si="0"/>
        <v>0.94666666666666666</v>
      </c>
      <c r="J49" s="64">
        <f t="shared" si="1"/>
        <v>2.0816659994661302E-2</v>
      </c>
      <c r="K49" s="53" t="str">
        <f t="shared" si="2"/>
        <v>0.95±0.02</v>
      </c>
      <c r="L49" s="53" t="s">
        <v>132</v>
      </c>
      <c r="M49" s="53" t="s">
        <v>263</v>
      </c>
      <c r="N49" s="56">
        <v>0.94666666666666666</v>
      </c>
      <c r="O49" s="53"/>
    </row>
    <row r="50" spans="1:15" ht="15" x14ac:dyDescent="0.25">
      <c r="A50" s="53">
        <v>51</v>
      </c>
      <c r="B50" s="53">
        <v>29.373000000000001</v>
      </c>
      <c r="C50" s="53">
        <v>29.283000000000001</v>
      </c>
      <c r="D50" s="53">
        <v>29.483000000000001</v>
      </c>
      <c r="E50" s="53">
        <v>1788526</v>
      </c>
      <c r="F50" s="54">
        <v>0.96</v>
      </c>
      <c r="G50" s="54">
        <v>0.97</v>
      </c>
      <c r="H50" s="54">
        <v>0.98</v>
      </c>
      <c r="I50" s="54">
        <f t="shared" si="0"/>
        <v>0.97000000000000008</v>
      </c>
      <c r="J50" s="64">
        <f t="shared" si="1"/>
        <v>1.0000000000000009E-2</v>
      </c>
      <c r="K50" s="53" t="str">
        <f t="shared" si="2"/>
        <v>0.97±0.01</v>
      </c>
      <c r="L50" s="53" t="s">
        <v>132</v>
      </c>
      <c r="M50" s="53" t="s">
        <v>254</v>
      </c>
      <c r="N50" s="56">
        <v>0.97000000000000008</v>
      </c>
      <c r="O50" s="53"/>
    </row>
    <row r="51" spans="1:15" ht="15" x14ac:dyDescent="0.25">
      <c r="A51" s="53">
        <v>52</v>
      </c>
      <c r="B51" s="53">
        <v>30.864000000000001</v>
      </c>
      <c r="C51" s="53">
        <v>30.792000000000002</v>
      </c>
      <c r="D51" s="53">
        <v>30.95</v>
      </c>
      <c r="E51" s="53">
        <v>406027</v>
      </c>
      <c r="F51" s="54">
        <v>0.22</v>
      </c>
      <c r="G51" s="54">
        <v>0.23</v>
      </c>
      <c r="H51" s="54">
        <v>0.23</v>
      </c>
      <c r="I51" s="54">
        <f t="shared" si="0"/>
        <v>0.22666666666666668</v>
      </c>
      <c r="J51" s="64">
        <f t="shared" si="1"/>
        <v>5.7735026918962632E-3</v>
      </c>
      <c r="K51" s="53" t="str">
        <f t="shared" si="2"/>
        <v>0.23±0.01</v>
      </c>
      <c r="L51" s="53" t="s">
        <v>132</v>
      </c>
      <c r="M51" s="53" t="s">
        <v>108</v>
      </c>
      <c r="N51" s="56">
        <v>0.22666666666666668</v>
      </c>
      <c r="O51" s="53"/>
    </row>
    <row r="52" spans="1:15" ht="15" x14ac:dyDescent="0.25">
      <c r="A52" s="53">
        <v>53</v>
      </c>
      <c r="B52" s="53">
        <v>31.867000000000001</v>
      </c>
      <c r="C52" s="53">
        <v>31.817</v>
      </c>
      <c r="D52" s="53">
        <v>31.957999999999998</v>
      </c>
      <c r="E52" s="53">
        <v>187545</v>
      </c>
      <c r="F52" s="54">
        <v>0.1</v>
      </c>
      <c r="G52" s="54">
        <v>0.11</v>
      </c>
      <c r="H52" s="54">
        <v>0.1</v>
      </c>
      <c r="I52" s="54">
        <f t="shared" si="0"/>
        <v>0.10333333333333335</v>
      </c>
      <c r="J52" s="64">
        <f t="shared" si="1"/>
        <v>5.7735026918962545E-3</v>
      </c>
      <c r="K52" s="53" t="str">
        <f t="shared" si="2"/>
        <v>0.10±0.01</v>
      </c>
      <c r="L52" s="53" t="s">
        <v>132</v>
      </c>
      <c r="M52" s="53" t="s">
        <v>168</v>
      </c>
      <c r="N52" s="56">
        <v>0.10333333333333335</v>
      </c>
      <c r="O52" s="53"/>
    </row>
    <row r="53" spans="1:15" ht="15" x14ac:dyDescent="0.25">
      <c r="A53" s="53">
        <v>54</v>
      </c>
      <c r="B53" s="53">
        <v>32.058999999999997</v>
      </c>
      <c r="C53" s="53">
        <v>31.975000000000001</v>
      </c>
      <c r="D53" s="53">
        <v>32.174999999999997</v>
      </c>
      <c r="E53" s="53">
        <v>1304391</v>
      </c>
      <c r="F53" s="54">
        <v>0.7</v>
      </c>
      <c r="G53" s="54">
        <v>0.69</v>
      </c>
      <c r="H53" s="54">
        <v>0.7</v>
      </c>
      <c r="I53" s="54">
        <f t="shared" si="0"/>
        <v>0.69666666666666666</v>
      </c>
      <c r="J53" s="64">
        <f t="shared" si="1"/>
        <v>5.7735026918962623E-3</v>
      </c>
      <c r="K53" s="53" t="str">
        <f t="shared" si="2"/>
        <v>0.70±0.01</v>
      </c>
      <c r="L53" s="53" t="s">
        <v>132</v>
      </c>
      <c r="M53" s="53" t="s">
        <v>270</v>
      </c>
      <c r="N53" s="56">
        <v>0.69666666666666666</v>
      </c>
      <c r="O53" s="53"/>
    </row>
    <row r="54" spans="1:15" ht="15" x14ac:dyDescent="0.25">
      <c r="A54" s="53">
        <v>55</v>
      </c>
      <c r="B54" s="53">
        <v>32.277000000000001</v>
      </c>
      <c r="C54" s="53">
        <v>32.192</v>
      </c>
      <c r="D54" s="53">
        <v>32.366999999999997</v>
      </c>
      <c r="E54" s="53">
        <v>307921</v>
      </c>
      <c r="F54" s="54">
        <v>0.17</v>
      </c>
      <c r="G54" s="54">
        <v>0.16</v>
      </c>
      <c r="H54" s="54">
        <v>0.17</v>
      </c>
      <c r="I54" s="54">
        <f t="shared" si="0"/>
        <v>0.16666666666666666</v>
      </c>
      <c r="J54" s="64">
        <f t="shared" si="1"/>
        <v>5.7735026918962623E-3</v>
      </c>
      <c r="K54" s="53" t="str">
        <f t="shared" si="2"/>
        <v>0.17±0.01</v>
      </c>
      <c r="L54" s="53" t="s">
        <v>132</v>
      </c>
      <c r="M54" s="53" t="s">
        <v>75</v>
      </c>
      <c r="N54" s="56">
        <v>0.16666666666666666</v>
      </c>
      <c r="O54" s="53"/>
    </row>
    <row r="55" spans="1:15" ht="15" x14ac:dyDescent="0.25">
      <c r="A55" s="53">
        <v>56</v>
      </c>
      <c r="B55" s="53">
        <v>32.682000000000002</v>
      </c>
      <c r="C55" s="53">
        <v>32.6</v>
      </c>
      <c r="D55" s="53">
        <v>32.783000000000001</v>
      </c>
      <c r="E55" s="53">
        <v>544466</v>
      </c>
      <c r="F55" s="54">
        <v>0.28999999999999998</v>
      </c>
      <c r="G55" s="54">
        <v>0.3</v>
      </c>
      <c r="H55" s="54">
        <v>0.28000000000000003</v>
      </c>
      <c r="I55" s="54">
        <f t="shared" si="0"/>
        <v>0.28999999999999998</v>
      </c>
      <c r="J55" s="64">
        <f t="shared" si="1"/>
        <v>9.9999999999999811E-3</v>
      </c>
      <c r="K55" s="53" t="str">
        <f t="shared" si="2"/>
        <v>0.29±0.01</v>
      </c>
      <c r="L55" s="53" t="s">
        <v>132</v>
      </c>
      <c r="M55" s="53" t="s">
        <v>234</v>
      </c>
      <c r="N55" s="56">
        <v>0.28999999999999998</v>
      </c>
      <c r="O55" s="53"/>
    </row>
    <row r="56" spans="1:15" ht="15" x14ac:dyDescent="0.25">
      <c r="A56" s="53">
        <v>57</v>
      </c>
      <c r="B56" s="53">
        <v>32.890999999999998</v>
      </c>
      <c r="C56" s="53">
        <v>32.783000000000001</v>
      </c>
      <c r="D56" s="53">
        <v>32.991999999999997</v>
      </c>
      <c r="E56" s="53">
        <v>672228</v>
      </c>
      <c r="F56" s="54">
        <v>0.36</v>
      </c>
      <c r="G56" s="54">
        <v>0.38</v>
      </c>
      <c r="H56" s="54">
        <v>0.37</v>
      </c>
      <c r="I56" s="54">
        <f t="shared" si="0"/>
        <v>0.36999999999999994</v>
      </c>
      <c r="J56" s="64">
        <f t="shared" si="1"/>
        <v>1.0000000000000009E-2</v>
      </c>
      <c r="K56" s="53" t="str">
        <f t="shared" si="2"/>
        <v>0.37±0.01</v>
      </c>
      <c r="L56" s="53" t="s">
        <v>132</v>
      </c>
      <c r="M56" s="53" t="s">
        <v>235</v>
      </c>
      <c r="N56" s="56">
        <v>0.36999999999999994</v>
      </c>
      <c r="O56" s="53"/>
    </row>
    <row r="57" spans="1:15" ht="15" x14ac:dyDescent="0.25">
      <c r="A57" s="53">
        <v>58</v>
      </c>
      <c r="B57" s="53">
        <v>33.085999999999999</v>
      </c>
      <c r="C57" s="53">
        <v>33.017000000000003</v>
      </c>
      <c r="D57" s="53">
        <v>33.167000000000002</v>
      </c>
      <c r="E57" s="53">
        <v>365000</v>
      </c>
      <c r="F57" s="54">
        <v>0.2</v>
      </c>
      <c r="G57" s="54">
        <v>0.22</v>
      </c>
      <c r="H57" s="54">
        <v>0.21</v>
      </c>
      <c r="I57" s="54">
        <f t="shared" si="0"/>
        <v>0.21</v>
      </c>
      <c r="J57" s="64">
        <f t="shared" si="1"/>
        <v>9.999999999999995E-3</v>
      </c>
      <c r="K57" s="53" t="str">
        <f t="shared" si="2"/>
        <v>0.21±0.01</v>
      </c>
      <c r="L57" s="53" t="s">
        <v>132</v>
      </c>
      <c r="M57" s="53" t="s">
        <v>262</v>
      </c>
      <c r="N57" s="56">
        <v>0.21</v>
      </c>
      <c r="O57" s="53"/>
    </row>
    <row r="58" spans="1:15" ht="15" x14ac:dyDescent="0.25">
      <c r="A58" s="53">
        <v>59</v>
      </c>
      <c r="B58" s="53">
        <v>33.465000000000003</v>
      </c>
      <c r="C58" s="53">
        <v>33.375</v>
      </c>
      <c r="D58" s="53">
        <v>33.558</v>
      </c>
      <c r="E58" s="53">
        <v>1414433</v>
      </c>
      <c r="F58" s="54">
        <v>0.76</v>
      </c>
      <c r="G58" s="54">
        <v>0.78</v>
      </c>
      <c r="H58" s="54">
        <v>0.77</v>
      </c>
      <c r="I58" s="54">
        <f t="shared" si="0"/>
        <v>0.77</v>
      </c>
      <c r="J58" s="64">
        <f t="shared" si="1"/>
        <v>1.0000000000000009E-2</v>
      </c>
      <c r="K58" s="53" t="str">
        <f t="shared" si="2"/>
        <v>0.77±0.01</v>
      </c>
      <c r="L58" s="53" t="s">
        <v>132</v>
      </c>
      <c r="M58" s="53" t="s">
        <v>76</v>
      </c>
      <c r="N58" s="56">
        <v>0.77</v>
      </c>
      <c r="O58" s="53"/>
    </row>
    <row r="59" spans="1:15" ht="15" x14ac:dyDescent="0.25">
      <c r="A59" s="53">
        <v>60</v>
      </c>
      <c r="B59" s="53">
        <v>33.85</v>
      </c>
      <c r="C59" s="53">
        <v>33.758000000000003</v>
      </c>
      <c r="D59" s="53">
        <v>34.017000000000003</v>
      </c>
      <c r="E59" s="53">
        <v>3124603</v>
      </c>
      <c r="F59" s="54">
        <v>1.68</v>
      </c>
      <c r="G59" s="54">
        <v>1.69</v>
      </c>
      <c r="H59" s="54">
        <v>1.69</v>
      </c>
      <c r="I59" s="54">
        <f t="shared" si="0"/>
        <v>1.6866666666666668</v>
      </c>
      <c r="J59" s="64">
        <f t="shared" si="1"/>
        <v>5.7735026918962632E-3</v>
      </c>
      <c r="K59" s="53" t="str">
        <f t="shared" si="2"/>
        <v>1.69±0.01</v>
      </c>
      <c r="L59" s="53" t="s">
        <v>132</v>
      </c>
      <c r="M59" s="53" t="s">
        <v>14</v>
      </c>
      <c r="N59" s="56">
        <v>1.6866666666666668</v>
      </c>
      <c r="O59" s="53"/>
    </row>
    <row r="60" spans="1:15" ht="15" x14ac:dyDescent="0.25">
      <c r="A60" s="53">
        <v>61</v>
      </c>
      <c r="B60" s="53">
        <v>34.444000000000003</v>
      </c>
      <c r="C60" s="53">
        <v>34.357999999999997</v>
      </c>
      <c r="D60" s="53">
        <v>34.542000000000002</v>
      </c>
      <c r="E60" s="53">
        <v>139081</v>
      </c>
      <c r="F60" s="54">
        <v>7.0000000000000007E-2</v>
      </c>
      <c r="G60" s="54">
        <v>0.06</v>
      </c>
      <c r="H60" s="54">
        <v>0.06</v>
      </c>
      <c r="I60" s="54">
        <f t="shared" si="0"/>
        <v>6.3333333333333339E-2</v>
      </c>
      <c r="J60" s="64">
        <f t="shared" si="1"/>
        <v>5.7735026918962632E-3</v>
      </c>
      <c r="K60" s="53" t="str">
        <f t="shared" si="2"/>
        <v>0.06±0.01</v>
      </c>
      <c r="L60" s="53" t="s">
        <v>132</v>
      </c>
      <c r="M60" s="53" t="s">
        <v>235</v>
      </c>
      <c r="N60" s="56">
        <v>6.3333333333333339E-2</v>
      </c>
      <c r="O60" s="53"/>
    </row>
    <row r="61" spans="1:15" ht="15" x14ac:dyDescent="0.25">
      <c r="A61" s="53">
        <v>62</v>
      </c>
      <c r="B61" s="53">
        <v>35.018999999999998</v>
      </c>
      <c r="C61" s="53">
        <v>34.933</v>
      </c>
      <c r="D61" s="53">
        <v>35.125</v>
      </c>
      <c r="E61" s="53">
        <v>162501</v>
      </c>
      <c r="F61" s="54">
        <v>0.09</v>
      </c>
      <c r="G61" s="54">
        <v>0.09</v>
      </c>
      <c r="H61" s="54">
        <v>0.08</v>
      </c>
      <c r="I61" s="54">
        <f t="shared" si="0"/>
        <v>8.666666666666667E-2</v>
      </c>
      <c r="J61" s="64">
        <f t="shared" si="1"/>
        <v>5.7735026918962545E-3</v>
      </c>
      <c r="K61" s="53" t="str">
        <f t="shared" si="2"/>
        <v>0.09±0.01</v>
      </c>
      <c r="L61" s="53" t="s">
        <v>133</v>
      </c>
      <c r="M61" s="53" t="s">
        <v>236</v>
      </c>
      <c r="N61" s="56">
        <v>8.666666666666667E-2</v>
      </c>
      <c r="O61" s="53"/>
    </row>
    <row r="62" spans="1:15" ht="15" x14ac:dyDescent="0.25">
      <c r="A62" s="53">
        <v>63</v>
      </c>
      <c r="B62" s="53">
        <v>35.226999999999997</v>
      </c>
      <c r="C62" s="53">
        <v>35.15</v>
      </c>
      <c r="D62" s="53">
        <v>35.325000000000003</v>
      </c>
      <c r="E62" s="53">
        <v>490771</v>
      </c>
      <c r="F62" s="54">
        <v>0.26</v>
      </c>
      <c r="G62" s="54">
        <v>0.25</v>
      </c>
      <c r="H62" s="54">
        <v>0.25</v>
      </c>
      <c r="I62" s="54">
        <f t="shared" si="0"/>
        <v>0.25333333333333335</v>
      </c>
      <c r="J62" s="64">
        <f t="shared" si="1"/>
        <v>5.7735026918962623E-3</v>
      </c>
      <c r="K62" s="53" t="str">
        <f t="shared" si="2"/>
        <v>0.25±0.01</v>
      </c>
      <c r="L62" s="53" t="s">
        <v>132</v>
      </c>
      <c r="M62" s="53" t="s">
        <v>159</v>
      </c>
      <c r="N62" s="56">
        <v>0.25333333333333335</v>
      </c>
      <c r="O62" s="53"/>
    </row>
    <row r="63" spans="1:15" ht="15" x14ac:dyDescent="0.25">
      <c r="A63" s="53">
        <v>64</v>
      </c>
      <c r="B63" s="53">
        <v>36.168999999999997</v>
      </c>
      <c r="C63" s="53">
        <v>36.1</v>
      </c>
      <c r="D63" s="53">
        <v>36.232999999999997</v>
      </c>
      <c r="E63" s="53">
        <v>312392</v>
      </c>
      <c r="F63" s="54">
        <v>0.17</v>
      </c>
      <c r="G63" s="54">
        <v>0.19</v>
      </c>
      <c r="H63" s="54">
        <v>0.18</v>
      </c>
      <c r="I63" s="54">
        <f t="shared" si="0"/>
        <v>0.18000000000000002</v>
      </c>
      <c r="J63" s="64">
        <f t="shared" si="1"/>
        <v>9.999999999999995E-3</v>
      </c>
      <c r="K63" s="53" t="str">
        <f t="shared" si="2"/>
        <v>0.18±0.01</v>
      </c>
      <c r="L63" s="53" t="s">
        <v>137</v>
      </c>
      <c r="M63" s="53" t="s">
        <v>237</v>
      </c>
      <c r="N63" s="56">
        <v>0.18000000000000002</v>
      </c>
      <c r="O63" s="53"/>
    </row>
    <row r="64" spans="1:15" ht="15" x14ac:dyDescent="0.25">
      <c r="A64" s="53">
        <v>65</v>
      </c>
      <c r="B64" s="53">
        <v>36.307000000000002</v>
      </c>
      <c r="C64" s="53">
        <v>36.232999999999997</v>
      </c>
      <c r="D64" s="53">
        <v>36.408000000000001</v>
      </c>
      <c r="E64" s="53">
        <v>527634</v>
      </c>
      <c r="F64" s="54">
        <v>0.28000000000000003</v>
      </c>
      <c r="G64" s="54">
        <v>0.28000000000000003</v>
      </c>
      <c r="H64" s="54">
        <v>0.28999999999999998</v>
      </c>
      <c r="I64" s="54">
        <f t="shared" si="0"/>
        <v>0.28333333333333338</v>
      </c>
      <c r="J64" s="64">
        <f t="shared" si="1"/>
        <v>5.7735026918962311E-3</v>
      </c>
      <c r="K64" s="53" t="str">
        <f t="shared" si="2"/>
        <v>0.28±0.01</v>
      </c>
      <c r="L64" s="53" t="s">
        <v>137</v>
      </c>
      <c r="M64" s="53" t="s">
        <v>37</v>
      </c>
      <c r="N64" s="56">
        <v>0.28333333333333338</v>
      </c>
      <c r="O64" s="53"/>
    </row>
    <row r="65" spans="1:15" ht="15" x14ac:dyDescent="0.25">
      <c r="A65" s="53">
        <v>66</v>
      </c>
      <c r="B65" s="53">
        <v>37.380000000000003</v>
      </c>
      <c r="C65" s="53">
        <v>37.299999999999997</v>
      </c>
      <c r="D65" s="53">
        <v>37.517000000000003</v>
      </c>
      <c r="E65" s="53">
        <v>161900</v>
      </c>
      <c r="F65" s="54">
        <v>0.09</v>
      </c>
      <c r="G65" s="54">
        <v>0.09</v>
      </c>
      <c r="H65" s="54">
        <v>0.08</v>
      </c>
      <c r="I65" s="54">
        <f t="shared" si="0"/>
        <v>8.666666666666667E-2</v>
      </c>
      <c r="J65" s="64">
        <f t="shared" si="1"/>
        <v>5.7735026918962545E-3</v>
      </c>
      <c r="K65" s="53" t="str">
        <f t="shared" si="2"/>
        <v>0.09±0.01</v>
      </c>
      <c r="L65" s="53" t="s">
        <v>137</v>
      </c>
      <c r="M65" s="53" t="s">
        <v>37</v>
      </c>
      <c r="N65" s="56">
        <v>8.666666666666667E-2</v>
      </c>
      <c r="O65" s="53"/>
    </row>
    <row r="66" spans="1:15" ht="15" x14ac:dyDescent="0.25">
      <c r="A66" s="53">
        <v>67</v>
      </c>
      <c r="B66" s="53">
        <v>37.628999999999998</v>
      </c>
      <c r="C66" s="53">
        <v>37.533000000000001</v>
      </c>
      <c r="D66" s="53">
        <v>37.758000000000003</v>
      </c>
      <c r="E66" s="53">
        <v>146544</v>
      </c>
      <c r="F66" s="54">
        <v>0.08</v>
      </c>
      <c r="G66" s="54">
        <v>0.08</v>
      </c>
      <c r="H66" s="54">
        <v>7.0000000000000007E-2</v>
      </c>
      <c r="I66" s="54">
        <f t="shared" si="0"/>
        <v>7.6666666666666675E-2</v>
      </c>
      <c r="J66" s="64">
        <f t="shared" si="1"/>
        <v>5.7735026918962545E-3</v>
      </c>
      <c r="K66" s="53" t="str">
        <f t="shared" si="2"/>
        <v>0.08±0.01</v>
      </c>
      <c r="L66" s="53" t="s">
        <v>133</v>
      </c>
      <c r="M66" s="53" t="s">
        <v>238</v>
      </c>
      <c r="N66" s="56">
        <v>7.6666666666666675E-2</v>
      </c>
      <c r="O66" s="53"/>
    </row>
    <row r="67" spans="1:15" ht="15" x14ac:dyDescent="0.25">
      <c r="A67" s="53">
        <v>69</v>
      </c>
      <c r="B67" s="53">
        <v>38.703000000000003</v>
      </c>
      <c r="C67" s="53">
        <v>38.607999999999997</v>
      </c>
      <c r="D67" s="53">
        <v>38.841999999999999</v>
      </c>
      <c r="E67" s="53">
        <v>932521</v>
      </c>
      <c r="F67" s="54">
        <v>0.5</v>
      </c>
      <c r="G67" s="54">
        <v>0.5</v>
      </c>
      <c r="H67" s="54">
        <v>0.51</v>
      </c>
      <c r="I67" s="54">
        <f t="shared" si="0"/>
        <v>0.5033333333333333</v>
      </c>
      <c r="J67" s="64">
        <f t="shared" si="1"/>
        <v>5.7735026918962623E-3</v>
      </c>
      <c r="K67" s="53" t="str">
        <f t="shared" si="2"/>
        <v>0.50±0.01</v>
      </c>
      <c r="L67" s="53" t="s">
        <v>187</v>
      </c>
      <c r="M67" s="53" t="s">
        <v>27</v>
      </c>
      <c r="N67" s="56">
        <v>0.5033333333333333</v>
      </c>
      <c r="O67" s="53"/>
    </row>
    <row r="68" spans="1:15" ht="15" x14ac:dyDescent="0.25">
      <c r="A68" s="53">
        <v>70</v>
      </c>
      <c r="B68" s="53">
        <v>39.237000000000002</v>
      </c>
      <c r="C68" s="53">
        <v>39.158000000000001</v>
      </c>
      <c r="D68" s="53">
        <v>39.357999999999997</v>
      </c>
      <c r="E68" s="53">
        <v>694378</v>
      </c>
      <c r="F68" s="54">
        <v>0.37</v>
      </c>
      <c r="G68" s="54">
        <v>0.38</v>
      </c>
      <c r="H68" s="54">
        <v>0.38</v>
      </c>
      <c r="I68" s="54">
        <f t="shared" ref="I68" si="3">AVERAGE(F68:H68)</f>
        <v>0.37666666666666665</v>
      </c>
      <c r="J68" s="64">
        <f t="shared" ref="J68" si="4">STDEV(F68,G68,H68)</f>
        <v>5.7735026918962623E-3</v>
      </c>
      <c r="K68" s="53" t="str">
        <f t="shared" ref="K68" si="5">CONCATENATE(TEXT(ROUND(I68,2),"0.00"),"±",TEXT(ROUND(J68,3),"0.00"))</f>
        <v>0.38±0.01</v>
      </c>
      <c r="L68" s="53" t="s">
        <v>133</v>
      </c>
      <c r="M68" s="53" t="s">
        <v>239</v>
      </c>
      <c r="N68" s="56">
        <v>0.37666666666666665</v>
      </c>
      <c r="O68" s="53"/>
    </row>
    <row r="69" spans="1:15" ht="15" x14ac:dyDescent="0.25">
      <c r="A69" s="53" t="s">
        <v>240</v>
      </c>
      <c r="B69" s="53"/>
      <c r="C69" s="53"/>
      <c r="D69" s="53"/>
      <c r="E69" s="53"/>
      <c r="F69" s="53"/>
      <c r="G69" s="53"/>
      <c r="H69" s="53"/>
      <c r="I69" s="56">
        <v>99.78</v>
      </c>
      <c r="J69" s="64"/>
      <c r="K69" s="64"/>
      <c r="L69" s="53"/>
      <c r="M69" s="53"/>
      <c r="N69" s="56">
        <v>99.78</v>
      </c>
      <c r="O69" s="53"/>
    </row>
  </sheetData>
  <mergeCells count="1">
    <mergeCell ref="A1:M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topLeftCell="A16" zoomScale="70" zoomScaleNormal="70" workbookViewId="0">
      <selection activeCell="A2" sqref="A1:X46"/>
    </sheetView>
  </sheetViews>
  <sheetFormatPr defaultRowHeight="13.5" x14ac:dyDescent="0.15"/>
  <cols>
    <col min="1" max="1" width="6.25" style="11" customWidth="1"/>
    <col min="2" max="2" width="8.5" style="14" customWidth="1"/>
    <col min="3" max="3" width="9.25" style="14" customWidth="1"/>
    <col min="4" max="4" width="8.75" style="14" customWidth="1"/>
    <col min="5" max="5" width="10.125" style="11" customWidth="1"/>
    <col min="6" max="7" width="8.25" style="25" customWidth="1"/>
    <col min="8" max="10" width="8.25" style="32" customWidth="1"/>
    <col min="11" max="11" width="10.75" style="32" customWidth="1"/>
    <col min="12" max="18" width="8.25" style="12" customWidth="1"/>
    <col min="19" max="19" width="15.25" style="12" customWidth="1"/>
    <col min="20" max="20" width="13.375" style="11" customWidth="1"/>
    <col min="21" max="21" width="24.75" style="11" customWidth="1"/>
    <col min="22" max="24" width="9.25" style="18" bestFit="1" customWidth="1"/>
    <col min="25" max="25" width="9" style="11"/>
    <col min="26" max="26" width="9" style="35"/>
    <col min="27" max="27" width="12.125" style="11" customWidth="1"/>
    <col min="28" max="16384" width="9" style="11"/>
  </cols>
  <sheetData>
    <row r="1" spans="1:26" s="10" customFormat="1" ht="22.5" customHeight="1" thickBot="1" x14ac:dyDescent="0.4">
      <c r="A1" s="81" t="s">
        <v>287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72">
        <v>2</v>
      </c>
      <c r="W1" s="72">
        <v>1</v>
      </c>
      <c r="X1" s="72">
        <v>3</v>
      </c>
      <c r="Z1" s="39"/>
    </row>
    <row r="2" spans="1:26" ht="15.75" thickBot="1" x14ac:dyDescent="0.3">
      <c r="A2" s="31" t="s">
        <v>280</v>
      </c>
      <c r="B2" s="33" t="s">
        <v>44</v>
      </c>
      <c r="C2" s="33" t="s">
        <v>42</v>
      </c>
      <c r="D2" s="33" t="s">
        <v>43</v>
      </c>
      <c r="E2" s="34" t="s">
        <v>52</v>
      </c>
      <c r="F2" s="22" t="s">
        <v>264</v>
      </c>
      <c r="G2" s="13" t="s">
        <v>266</v>
      </c>
      <c r="H2" s="13" t="s">
        <v>265</v>
      </c>
      <c r="I2" s="17" t="s">
        <v>272</v>
      </c>
      <c r="J2" s="17" t="s">
        <v>267</v>
      </c>
      <c r="K2" s="17" t="s">
        <v>273</v>
      </c>
      <c r="L2" s="5" t="s">
        <v>275</v>
      </c>
      <c r="M2" s="5" t="s">
        <v>276</v>
      </c>
      <c r="N2" s="1"/>
      <c r="O2" s="1"/>
      <c r="P2" s="1" t="s">
        <v>242</v>
      </c>
      <c r="Q2" s="1"/>
      <c r="R2" s="1"/>
      <c r="S2" s="1"/>
      <c r="T2" s="1"/>
      <c r="U2" s="1"/>
      <c r="V2" s="1"/>
      <c r="W2" s="1"/>
      <c r="X2" s="1"/>
      <c r="Z2" s="11"/>
    </row>
    <row r="3" spans="1:26" ht="15" x14ac:dyDescent="0.25">
      <c r="A3" s="1">
        <v>1</v>
      </c>
      <c r="B3" s="21">
        <v>7.4290000000000003</v>
      </c>
      <c r="C3" s="21">
        <v>7.367</v>
      </c>
      <c r="D3" s="21">
        <v>7.5170000000000003</v>
      </c>
      <c r="E3" s="1">
        <v>444440</v>
      </c>
      <c r="F3" s="2">
        <v>0.25</v>
      </c>
      <c r="G3" s="2">
        <v>0.24</v>
      </c>
      <c r="H3" s="2">
        <v>0.26</v>
      </c>
      <c r="I3" s="2">
        <f>AVERAGE(F3:H3)</f>
        <v>0.25</v>
      </c>
      <c r="J3" s="2">
        <f>STDEV(F3:H3)</f>
        <v>1.0000000000000009E-2</v>
      </c>
      <c r="K3" s="1" t="str">
        <f>CONCATENATE(TEXT(ROUND(I3,2),"0.00"),"±",TEXT(ROUND(J3,3),"0.00"))</f>
        <v>0.25±0.01</v>
      </c>
      <c r="L3" s="1" t="s">
        <v>126</v>
      </c>
      <c r="M3" s="1" t="s">
        <v>53</v>
      </c>
      <c r="N3" s="1"/>
      <c r="O3" s="28">
        <v>0.25</v>
      </c>
      <c r="P3" s="1"/>
      <c r="Q3" s="1"/>
      <c r="R3" s="1"/>
      <c r="S3" s="1"/>
      <c r="T3" s="1"/>
      <c r="U3" s="1"/>
      <c r="V3" s="1"/>
      <c r="W3" s="1"/>
      <c r="X3" s="1"/>
      <c r="Z3" s="11"/>
    </row>
    <row r="4" spans="1:26" ht="15" x14ac:dyDescent="0.25">
      <c r="A4" s="1">
        <v>2</v>
      </c>
      <c r="B4" s="21">
        <v>7.6589999999999998</v>
      </c>
      <c r="C4" s="21">
        <v>7.6</v>
      </c>
      <c r="D4" s="21">
        <v>7.7329999999999997</v>
      </c>
      <c r="E4" s="1">
        <v>291493</v>
      </c>
      <c r="F4" s="2">
        <v>0.16</v>
      </c>
      <c r="G4" s="2">
        <v>0.15</v>
      </c>
      <c r="H4" s="2">
        <v>0.15</v>
      </c>
      <c r="I4" s="2">
        <f t="shared" ref="I4:I45" si="0">AVERAGE(F4:H4)</f>
        <v>0.15333333333333332</v>
      </c>
      <c r="J4" s="2">
        <f t="shared" ref="J4:J45" si="1">STDEV(F4:H4)</f>
        <v>5.7735026918962632E-3</v>
      </c>
      <c r="K4" s="1" t="str">
        <f t="shared" ref="K4:K45" si="2">CONCATENATE(TEXT(ROUND(I4,2),"0.00"),"±",TEXT(ROUND(J4,3),"0.00"))</f>
        <v>0.15±0.01</v>
      </c>
      <c r="L4" s="1" t="s">
        <v>126</v>
      </c>
      <c r="M4" s="1" t="s">
        <v>0</v>
      </c>
      <c r="N4" s="1"/>
      <c r="O4" s="28">
        <v>0.15333333333333332</v>
      </c>
      <c r="P4" s="1"/>
      <c r="Q4" s="1"/>
      <c r="R4" s="1"/>
      <c r="S4" s="1"/>
      <c r="T4" s="1"/>
      <c r="U4" s="1"/>
      <c r="V4" s="1"/>
      <c r="W4" s="1"/>
      <c r="X4" s="1"/>
      <c r="Z4" s="11"/>
    </row>
    <row r="5" spans="1:26" ht="15" x14ac:dyDescent="0.25">
      <c r="A5" s="1">
        <v>3</v>
      </c>
      <c r="B5" s="21">
        <v>9.1300000000000008</v>
      </c>
      <c r="C5" s="21">
        <v>9.0500000000000007</v>
      </c>
      <c r="D5" s="21">
        <v>9.1999999999999993</v>
      </c>
      <c r="E5" s="1">
        <v>4652090</v>
      </c>
      <c r="F5" s="2">
        <v>2.6</v>
      </c>
      <c r="G5" s="2">
        <v>2.61</v>
      </c>
      <c r="H5" s="2">
        <v>2.59</v>
      </c>
      <c r="I5" s="2">
        <f t="shared" si="0"/>
        <v>2.6</v>
      </c>
      <c r="J5" s="2">
        <f t="shared" si="1"/>
        <v>1.0000000000000009E-2</v>
      </c>
      <c r="K5" s="1" t="str">
        <f t="shared" si="2"/>
        <v>2.60±0.01</v>
      </c>
      <c r="L5" s="1" t="s">
        <v>126</v>
      </c>
      <c r="M5" s="1" t="s">
        <v>5</v>
      </c>
      <c r="N5" s="1"/>
      <c r="O5" s="28">
        <v>2.6</v>
      </c>
      <c r="P5" s="1"/>
      <c r="Q5" s="1"/>
      <c r="R5" s="1"/>
      <c r="S5" s="1"/>
      <c r="T5" s="1"/>
      <c r="U5" s="1"/>
      <c r="V5" s="1"/>
      <c r="W5" s="1"/>
      <c r="X5" s="1"/>
      <c r="Z5" s="11"/>
    </row>
    <row r="6" spans="1:26" ht="15" x14ac:dyDescent="0.25">
      <c r="A6" s="1">
        <v>4</v>
      </c>
      <c r="B6" s="21">
        <v>9.2379999999999995</v>
      </c>
      <c r="C6" s="21">
        <v>9.1999999999999993</v>
      </c>
      <c r="D6" s="21">
        <v>9.3330000000000002</v>
      </c>
      <c r="E6" s="1">
        <v>336011</v>
      </c>
      <c r="F6" s="2">
        <v>0.19</v>
      </c>
      <c r="G6" s="2">
        <v>0.2</v>
      </c>
      <c r="H6" s="2">
        <v>0.18</v>
      </c>
      <c r="I6" s="2">
        <f t="shared" si="0"/>
        <v>0.19000000000000003</v>
      </c>
      <c r="J6" s="2">
        <f t="shared" si="1"/>
        <v>1.0000000000000009E-2</v>
      </c>
      <c r="K6" s="1" t="str">
        <f t="shared" si="2"/>
        <v>0.19±0.01</v>
      </c>
      <c r="L6" s="1" t="s">
        <v>126</v>
      </c>
      <c r="M6" s="1" t="s">
        <v>7</v>
      </c>
      <c r="N6" s="1"/>
      <c r="O6" s="28">
        <v>0.19000000000000003</v>
      </c>
      <c r="P6" s="1"/>
      <c r="Q6" s="1"/>
      <c r="R6" s="1"/>
      <c r="S6" s="1"/>
      <c r="T6" s="1"/>
      <c r="U6" s="1"/>
      <c r="V6" s="1"/>
      <c r="W6" s="1"/>
      <c r="X6" s="1"/>
      <c r="Z6" s="11"/>
    </row>
    <row r="7" spans="1:26" ht="15" x14ac:dyDescent="0.25">
      <c r="A7" s="1">
        <v>5</v>
      </c>
      <c r="B7" s="21">
        <v>9.8469999999999995</v>
      </c>
      <c r="C7" s="21">
        <v>9.7669999999999995</v>
      </c>
      <c r="D7" s="21">
        <v>10.042</v>
      </c>
      <c r="E7" s="1">
        <v>6428109</v>
      </c>
      <c r="F7" s="2">
        <v>3.59</v>
      </c>
      <c r="G7" s="2">
        <v>3.6</v>
      </c>
      <c r="H7" s="2">
        <v>3.57</v>
      </c>
      <c r="I7" s="2">
        <f t="shared" si="0"/>
        <v>3.5866666666666664</v>
      </c>
      <c r="J7" s="2">
        <f t="shared" si="1"/>
        <v>1.5275252316519577E-2</v>
      </c>
      <c r="K7" s="1" t="str">
        <f t="shared" si="2"/>
        <v>3.59±0.02</v>
      </c>
      <c r="L7" s="1" t="s">
        <v>126</v>
      </c>
      <c r="M7" s="1" t="s">
        <v>3</v>
      </c>
      <c r="N7" s="1"/>
      <c r="O7" s="28">
        <v>3.5866666666666664</v>
      </c>
      <c r="P7" s="1"/>
      <c r="Q7" s="1"/>
      <c r="R7" s="1"/>
      <c r="S7" s="1"/>
      <c r="T7" s="1"/>
      <c r="U7" s="1"/>
      <c r="V7" s="1"/>
      <c r="W7" s="1"/>
      <c r="X7" s="1"/>
      <c r="Z7" s="11"/>
    </row>
    <row r="8" spans="1:26" ht="15" x14ac:dyDescent="0.25">
      <c r="A8" s="1">
        <v>6</v>
      </c>
      <c r="B8" s="21">
        <v>10.366</v>
      </c>
      <c r="C8" s="21">
        <v>10.282999999999999</v>
      </c>
      <c r="D8" s="21">
        <v>10.433</v>
      </c>
      <c r="E8" s="1">
        <v>133261</v>
      </c>
      <c r="F8" s="2">
        <v>7.0000000000000007E-2</v>
      </c>
      <c r="G8" s="2">
        <v>7.0000000000000007E-2</v>
      </c>
      <c r="H8" s="2">
        <v>7.0000000000000007E-2</v>
      </c>
      <c r="I8" s="2">
        <f t="shared" si="0"/>
        <v>7.0000000000000007E-2</v>
      </c>
      <c r="J8" s="2">
        <f t="shared" si="1"/>
        <v>0</v>
      </c>
      <c r="K8" s="1" t="str">
        <f t="shared" si="2"/>
        <v>0.07±0.00</v>
      </c>
      <c r="L8" s="1" t="s">
        <v>126</v>
      </c>
      <c r="M8" s="1" t="s">
        <v>1</v>
      </c>
      <c r="N8" s="1"/>
      <c r="O8" s="28">
        <v>7.0000000000000007E-2</v>
      </c>
      <c r="P8" s="1"/>
      <c r="Q8" s="1"/>
      <c r="R8" s="1"/>
      <c r="S8" s="1"/>
      <c r="T8" s="1"/>
      <c r="U8" s="1"/>
      <c r="V8" s="1"/>
      <c r="W8" s="1"/>
      <c r="X8" s="1"/>
      <c r="Z8" s="11"/>
    </row>
    <row r="9" spans="1:26" ht="15" x14ac:dyDescent="0.25">
      <c r="A9" s="1">
        <v>7</v>
      </c>
      <c r="B9" s="21">
        <v>10.878</v>
      </c>
      <c r="C9" s="21">
        <v>10.792</v>
      </c>
      <c r="D9" s="21">
        <v>10.983000000000001</v>
      </c>
      <c r="E9" s="1">
        <v>3084773</v>
      </c>
      <c r="F9" s="2">
        <v>1.72</v>
      </c>
      <c r="G9" s="2">
        <v>1.7</v>
      </c>
      <c r="H9" s="2">
        <v>1.74</v>
      </c>
      <c r="I9" s="2">
        <f t="shared" si="0"/>
        <v>1.72</v>
      </c>
      <c r="J9" s="2">
        <f t="shared" si="1"/>
        <v>2.0000000000000018E-2</v>
      </c>
      <c r="K9" s="1" t="str">
        <f t="shared" si="2"/>
        <v>1.72±0.02</v>
      </c>
      <c r="L9" s="1" t="s">
        <v>126</v>
      </c>
      <c r="M9" s="1" t="s">
        <v>8</v>
      </c>
      <c r="N9" s="1"/>
      <c r="O9" s="28">
        <v>1.72</v>
      </c>
      <c r="P9" s="1"/>
      <c r="Q9" s="1"/>
      <c r="R9" s="1"/>
      <c r="S9" s="1"/>
      <c r="T9" s="1"/>
      <c r="U9" s="1"/>
      <c r="V9" s="1"/>
      <c r="W9" s="1"/>
      <c r="X9" s="1"/>
      <c r="Z9" s="11"/>
    </row>
    <row r="10" spans="1:26" ht="15" x14ac:dyDescent="0.25">
      <c r="A10" s="1">
        <v>8</v>
      </c>
      <c r="B10" s="21">
        <v>11.227</v>
      </c>
      <c r="C10" s="21">
        <v>11.157999999999999</v>
      </c>
      <c r="D10" s="21">
        <v>11.3</v>
      </c>
      <c r="E10" s="1">
        <v>294665</v>
      </c>
      <c r="F10" s="2">
        <v>0.16</v>
      </c>
      <c r="G10" s="2">
        <v>0.15</v>
      </c>
      <c r="H10" s="2">
        <v>0.17</v>
      </c>
      <c r="I10" s="2">
        <f t="shared" si="0"/>
        <v>0.16</v>
      </c>
      <c r="J10" s="2">
        <f t="shared" si="1"/>
        <v>1.0000000000000009E-2</v>
      </c>
      <c r="K10" s="1" t="str">
        <f t="shared" si="2"/>
        <v>0.16±0.01</v>
      </c>
      <c r="L10" s="1" t="s">
        <v>127</v>
      </c>
      <c r="M10" s="1" t="s">
        <v>54</v>
      </c>
      <c r="N10" s="1"/>
      <c r="O10" s="28">
        <v>0.16</v>
      </c>
      <c r="P10" s="1"/>
      <c r="Q10" s="1"/>
      <c r="R10" s="1"/>
      <c r="S10" s="1"/>
      <c r="T10" s="1"/>
      <c r="U10" s="1"/>
      <c r="V10" s="1"/>
      <c r="W10" s="1"/>
      <c r="X10" s="1"/>
      <c r="Z10" s="11"/>
    </row>
    <row r="11" spans="1:26" ht="15" x14ac:dyDescent="0.25">
      <c r="A11" s="1">
        <v>9</v>
      </c>
      <c r="B11" s="21">
        <v>11.404</v>
      </c>
      <c r="C11" s="21">
        <v>11.3</v>
      </c>
      <c r="D11" s="21">
        <v>11.45</v>
      </c>
      <c r="E11" s="1">
        <v>24481361</v>
      </c>
      <c r="F11" s="2">
        <v>13.67</v>
      </c>
      <c r="G11" s="2">
        <v>13.66</v>
      </c>
      <c r="H11" s="2">
        <v>13.69</v>
      </c>
      <c r="I11" s="2">
        <f t="shared" si="0"/>
        <v>13.673333333333332</v>
      </c>
      <c r="J11" s="2">
        <f t="shared" si="1"/>
        <v>1.5275252316519142E-2</v>
      </c>
      <c r="K11" s="1" t="str">
        <f t="shared" si="2"/>
        <v>13.67±0.02</v>
      </c>
      <c r="L11" s="1" t="s">
        <v>126</v>
      </c>
      <c r="M11" s="1" t="s">
        <v>55</v>
      </c>
      <c r="N11" s="1"/>
      <c r="O11" s="28">
        <v>13.673333333333332</v>
      </c>
      <c r="P11" s="1"/>
      <c r="Q11" s="1"/>
      <c r="R11" s="1"/>
      <c r="S11" s="1"/>
      <c r="T11" s="1"/>
      <c r="U11" s="1"/>
      <c r="V11" s="1"/>
      <c r="W11" s="1"/>
      <c r="X11" s="1"/>
      <c r="Z11" s="11"/>
    </row>
    <row r="12" spans="1:26" ht="15" x14ac:dyDescent="0.25">
      <c r="A12" s="1">
        <v>10</v>
      </c>
      <c r="B12" s="21">
        <v>11.476000000000001</v>
      </c>
      <c r="C12" s="21">
        <v>11.45</v>
      </c>
      <c r="D12" s="21">
        <v>11.667</v>
      </c>
      <c r="E12" s="1">
        <v>8702326</v>
      </c>
      <c r="F12" s="2">
        <v>4.8600000000000003</v>
      </c>
      <c r="G12" s="2">
        <v>4.87</v>
      </c>
      <c r="H12" s="2">
        <v>4.8499999999999996</v>
      </c>
      <c r="I12" s="2">
        <f t="shared" si="0"/>
        <v>4.8600000000000003</v>
      </c>
      <c r="J12" s="2">
        <f t="shared" si="1"/>
        <v>1.0000000000000231E-2</v>
      </c>
      <c r="K12" s="1" t="str">
        <f t="shared" si="2"/>
        <v>4.86±0.01</v>
      </c>
      <c r="L12" s="1" t="s">
        <v>128</v>
      </c>
      <c r="M12" s="1" t="s">
        <v>247</v>
      </c>
      <c r="N12" s="1"/>
      <c r="O12" s="28">
        <v>4.8600000000000003</v>
      </c>
      <c r="P12" s="1"/>
      <c r="Q12" s="1"/>
      <c r="R12" s="1"/>
      <c r="S12" s="1"/>
      <c r="T12" s="1"/>
      <c r="U12" s="1"/>
      <c r="V12" s="1"/>
      <c r="W12" s="1"/>
      <c r="X12" s="1"/>
      <c r="Z12" s="11"/>
    </row>
    <row r="13" spans="1:26" ht="15" x14ac:dyDescent="0.25">
      <c r="A13" s="1">
        <v>11</v>
      </c>
      <c r="B13" s="21">
        <v>11.834</v>
      </c>
      <c r="C13" s="21">
        <v>11.667</v>
      </c>
      <c r="D13" s="21">
        <v>12.007999999999999</v>
      </c>
      <c r="E13" s="1">
        <v>1793320</v>
      </c>
      <c r="F13" s="2">
        <v>1</v>
      </c>
      <c r="G13" s="2">
        <v>0.99</v>
      </c>
      <c r="H13" s="2">
        <v>0.99</v>
      </c>
      <c r="I13" s="2">
        <f t="shared" si="0"/>
        <v>0.99333333333333329</v>
      </c>
      <c r="J13" s="2">
        <f t="shared" si="1"/>
        <v>5.7735026918962623E-3</v>
      </c>
      <c r="K13" s="1" t="str">
        <f t="shared" si="2"/>
        <v>0.99±0.01</v>
      </c>
      <c r="L13" s="1" t="s">
        <v>126</v>
      </c>
      <c r="M13" s="1" t="s">
        <v>56</v>
      </c>
      <c r="N13" s="1"/>
      <c r="O13" s="28">
        <v>0.99333333333333329</v>
      </c>
      <c r="P13" s="1"/>
      <c r="Q13" s="1"/>
      <c r="R13" s="1"/>
      <c r="S13" s="1"/>
      <c r="T13" s="1"/>
      <c r="U13" s="1"/>
      <c r="V13" s="1"/>
      <c r="W13" s="1"/>
      <c r="X13" s="1"/>
      <c r="Z13" s="11"/>
    </row>
    <row r="14" spans="1:26" ht="15" x14ac:dyDescent="0.25">
      <c r="A14" s="1">
        <v>12</v>
      </c>
      <c r="B14" s="21">
        <v>12.285</v>
      </c>
      <c r="C14" s="21">
        <v>12.208</v>
      </c>
      <c r="D14" s="21">
        <v>12.433</v>
      </c>
      <c r="E14" s="1">
        <v>1941455</v>
      </c>
      <c r="F14" s="2">
        <v>1.08</v>
      </c>
      <c r="G14" s="2">
        <v>1.07</v>
      </c>
      <c r="H14" s="2">
        <v>1.07</v>
      </c>
      <c r="I14" s="2">
        <f t="shared" si="0"/>
        <v>1.0733333333333335</v>
      </c>
      <c r="J14" s="2">
        <f t="shared" si="1"/>
        <v>5.7735026918962632E-3</v>
      </c>
      <c r="K14" s="1" t="str">
        <f t="shared" si="2"/>
        <v>1.07±0.01</v>
      </c>
      <c r="L14" s="1" t="s">
        <v>126</v>
      </c>
      <c r="M14" s="1" t="s">
        <v>57</v>
      </c>
      <c r="N14" s="1"/>
      <c r="O14" s="28">
        <v>1.0733333333333335</v>
      </c>
      <c r="P14" s="1"/>
      <c r="Q14" s="1"/>
      <c r="R14" s="1"/>
      <c r="S14" s="1"/>
      <c r="T14" s="1"/>
      <c r="U14" s="1"/>
      <c r="V14" s="1"/>
      <c r="W14" s="1"/>
      <c r="X14" s="1"/>
      <c r="Z14" s="11"/>
    </row>
    <row r="15" spans="1:26" ht="15" x14ac:dyDescent="0.25">
      <c r="A15" s="1">
        <v>13</v>
      </c>
      <c r="B15" s="21">
        <v>12.718</v>
      </c>
      <c r="C15" s="21">
        <v>12.625</v>
      </c>
      <c r="D15" s="21">
        <v>12.9</v>
      </c>
      <c r="E15" s="1">
        <v>5464872</v>
      </c>
      <c r="F15" s="2">
        <v>3.05</v>
      </c>
      <c r="G15" s="2">
        <v>3.04</v>
      </c>
      <c r="H15" s="2">
        <v>3.04</v>
      </c>
      <c r="I15" s="2">
        <f t="shared" si="0"/>
        <v>3.043333333333333</v>
      </c>
      <c r="J15" s="2">
        <f t="shared" si="1"/>
        <v>5.7735026918961348E-3</v>
      </c>
      <c r="K15" s="1" t="str">
        <f t="shared" si="2"/>
        <v>3.04±0.01</v>
      </c>
      <c r="L15" s="1" t="s">
        <v>126</v>
      </c>
      <c r="M15" s="1" t="s">
        <v>58</v>
      </c>
      <c r="N15" s="1"/>
      <c r="O15" s="28">
        <v>3.043333333333333</v>
      </c>
      <c r="P15" s="1"/>
      <c r="Q15" s="1"/>
      <c r="R15" s="1"/>
      <c r="S15" s="1"/>
      <c r="T15" s="1"/>
      <c r="U15" s="1"/>
      <c r="V15" s="1"/>
      <c r="W15" s="1"/>
      <c r="X15" s="1"/>
      <c r="Z15" s="11"/>
    </row>
    <row r="16" spans="1:26" ht="15" x14ac:dyDescent="0.25">
      <c r="A16" s="1">
        <v>14</v>
      </c>
      <c r="B16" s="21">
        <v>13.159000000000001</v>
      </c>
      <c r="C16" s="21">
        <v>13.092000000000001</v>
      </c>
      <c r="D16" s="21">
        <v>13.25</v>
      </c>
      <c r="E16" s="1">
        <v>155071</v>
      </c>
      <c r="F16" s="2">
        <v>0.09</v>
      </c>
      <c r="G16" s="2">
        <v>0.09</v>
      </c>
      <c r="H16" s="2">
        <v>0.09</v>
      </c>
      <c r="I16" s="2">
        <f t="shared" si="0"/>
        <v>9.0000000000000011E-2</v>
      </c>
      <c r="J16" s="2">
        <f t="shared" si="1"/>
        <v>1.6996749443881478E-17</v>
      </c>
      <c r="K16" s="1" t="str">
        <f t="shared" si="2"/>
        <v>0.09±0.00</v>
      </c>
      <c r="L16" s="1" t="s">
        <v>128</v>
      </c>
      <c r="M16" s="1" t="s">
        <v>59</v>
      </c>
      <c r="N16" s="1"/>
      <c r="O16" s="28">
        <v>9.0000000000000011E-2</v>
      </c>
      <c r="P16" s="1"/>
      <c r="Q16" s="1"/>
      <c r="R16" s="1"/>
      <c r="S16" s="1"/>
      <c r="T16" s="1"/>
      <c r="U16" s="1"/>
      <c r="V16" s="1"/>
      <c r="W16" s="1"/>
      <c r="X16" s="1"/>
      <c r="Z16" s="11"/>
    </row>
    <row r="17" spans="1:26" ht="15" x14ac:dyDescent="0.25">
      <c r="A17" s="1">
        <v>16</v>
      </c>
      <c r="B17" s="21">
        <v>14.052</v>
      </c>
      <c r="C17" s="21">
        <v>13.967000000000001</v>
      </c>
      <c r="D17" s="21">
        <v>14.175000000000001</v>
      </c>
      <c r="E17" s="1">
        <v>1755050</v>
      </c>
      <c r="F17" s="2">
        <v>0.98</v>
      </c>
      <c r="G17" s="2">
        <v>0.99</v>
      </c>
      <c r="H17" s="2">
        <v>0.99</v>
      </c>
      <c r="I17" s="2">
        <f t="shared" si="0"/>
        <v>0.98666666666666669</v>
      </c>
      <c r="J17" s="2">
        <f t="shared" si="1"/>
        <v>5.7735026918962623E-3</v>
      </c>
      <c r="K17" s="1" t="str">
        <f t="shared" si="2"/>
        <v>0.99±0.01</v>
      </c>
      <c r="L17" s="1" t="s">
        <v>126</v>
      </c>
      <c r="M17" s="1" t="s">
        <v>4</v>
      </c>
      <c r="N17" s="1"/>
      <c r="O17" s="28">
        <v>0.98666666666666669</v>
      </c>
      <c r="P17" s="1"/>
      <c r="Q17" s="1"/>
      <c r="R17" s="1"/>
      <c r="S17" s="1"/>
      <c r="T17" s="1"/>
      <c r="U17" s="1"/>
      <c r="V17" s="1"/>
      <c r="W17" s="1"/>
      <c r="X17" s="1"/>
      <c r="Z17" s="11"/>
    </row>
    <row r="18" spans="1:26" ht="15" x14ac:dyDescent="0.25">
      <c r="A18" s="1">
        <v>18</v>
      </c>
      <c r="B18" s="21">
        <v>14.757999999999999</v>
      </c>
      <c r="C18" s="21">
        <v>14.632999999999999</v>
      </c>
      <c r="D18" s="21">
        <v>15.032999999999999</v>
      </c>
      <c r="E18" s="1">
        <v>37916695</v>
      </c>
      <c r="F18" s="2">
        <v>21.17</v>
      </c>
      <c r="G18" s="2">
        <v>21.19</v>
      </c>
      <c r="H18" s="2">
        <v>21.16</v>
      </c>
      <c r="I18" s="2">
        <f t="shared" si="0"/>
        <v>21.173333333333332</v>
      </c>
      <c r="J18" s="2">
        <f t="shared" si="1"/>
        <v>1.5275252316519916E-2</v>
      </c>
      <c r="K18" s="1" t="str">
        <f t="shared" si="2"/>
        <v>21.17±0.02</v>
      </c>
      <c r="L18" s="1" t="s">
        <v>128</v>
      </c>
      <c r="M18" s="1" t="s">
        <v>60</v>
      </c>
      <c r="N18" s="1"/>
      <c r="O18" s="28">
        <v>21.173333333333332</v>
      </c>
      <c r="P18" s="1"/>
      <c r="Q18" s="1"/>
      <c r="R18" s="1"/>
      <c r="S18" s="1"/>
      <c r="T18" s="1"/>
      <c r="U18" s="1"/>
      <c r="V18" s="1"/>
      <c r="W18" s="1"/>
      <c r="X18" s="1"/>
      <c r="Z18" s="11"/>
    </row>
    <row r="19" spans="1:26" ht="15" x14ac:dyDescent="0.25">
      <c r="A19" s="1">
        <v>19</v>
      </c>
      <c r="B19" s="21">
        <v>15.67</v>
      </c>
      <c r="C19" s="21">
        <v>15.592000000000001</v>
      </c>
      <c r="D19" s="21">
        <v>15.782999999999999</v>
      </c>
      <c r="E19" s="1">
        <v>476949</v>
      </c>
      <c r="F19" s="2">
        <v>0.27</v>
      </c>
      <c r="G19" s="2">
        <v>0.28000000000000003</v>
      </c>
      <c r="H19" s="2">
        <v>0.27</v>
      </c>
      <c r="I19" s="2">
        <f t="shared" si="0"/>
        <v>0.27333333333333337</v>
      </c>
      <c r="J19" s="2">
        <f t="shared" si="1"/>
        <v>5.7735026918962623E-3</v>
      </c>
      <c r="K19" s="1" t="str">
        <f t="shared" si="2"/>
        <v>0.27±0.01</v>
      </c>
      <c r="L19" s="1" t="s">
        <v>128</v>
      </c>
      <c r="M19" s="1" t="s">
        <v>62</v>
      </c>
      <c r="N19" s="1"/>
      <c r="O19" s="28">
        <v>0.27333333333333337</v>
      </c>
      <c r="P19" s="1"/>
      <c r="Q19" s="1"/>
      <c r="R19" s="1"/>
      <c r="S19" s="1"/>
      <c r="T19" s="1"/>
      <c r="U19" s="1"/>
      <c r="V19" s="1"/>
      <c r="W19" s="1"/>
      <c r="X19" s="1"/>
      <c r="Z19" s="11"/>
    </row>
    <row r="20" spans="1:26" ht="15" x14ac:dyDescent="0.25">
      <c r="A20" s="1">
        <v>20</v>
      </c>
      <c r="B20" s="21">
        <v>16.553999999999998</v>
      </c>
      <c r="C20" s="21">
        <v>16.475000000000001</v>
      </c>
      <c r="D20" s="21">
        <v>16.7</v>
      </c>
      <c r="E20" s="1">
        <v>421462</v>
      </c>
      <c r="F20" s="2">
        <v>0.24</v>
      </c>
      <c r="G20" s="2">
        <v>0.25</v>
      </c>
      <c r="H20" s="2">
        <v>0.23</v>
      </c>
      <c r="I20" s="2">
        <f t="shared" si="0"/>
        <v>0.24</v>
      </c>
      <c r="J20" s="2">
        <f t="shared" si="1"/>
        <v>9.999999999999995E-3</v>
      </c>
      <c r="K20" s="1" t="str">
        <f t="shared" si="2"/>
        <v>0.24±0.01</v>
      </c>
      <c r="L20" s="1" t="s">
        <v>128</v>
      </c>
      <c r="M20" s="1" t="s">
        <v>61</v>
      </c>
      <c r="N20" s="1"/>
      <c r="O20" s="28">
        <v>0.24</v>
      </c>
      <c r="P20" s="1"/>
      <c r="Q20" s="1"/>
      <c r="R20" s="1"/>
      <c r="S20" s="1"/>
      <c r="T20" s="1"/>
      <c r="U20" s="1"/>
      <c r="V20" s="1"/>
      <c r="W20" s="1"/>
      <c r="X20" s="1"/>
      <c r="Z20" s="11"/>
    </row>
    <row r="21" spans="1:26" ht="15" x14ac:dyDescent="0.25">
      <c r="A21" s="1">
        <v>21</v>
      </c>
      <c r="B21" s="21">
        <v>17.010999999999999</v>
      </c>
      <c r="C21" s="21">
        <v>16.95</v>
      </c>
      <c r="D21" s="21">
        <v>17.082999999999998</v>
      </c>
      <c r="E21" s="1">
        <v>122015</v>
      </c>
      <c r="F21" s="2">
        <v>7.0000000000000007E-2</v>
      </c>
      <c r="G21" s="2">
        <v>7.0000000000000007E-2</v>
      </c>
      <c r="H21" s="2">
        <v>7.0000000000000007E-2</v>
      </c>
      <c r="I21" s="2">
        <f t="shared" si="0"/>
        <v>7.0000000000000007E-2</v>
      </c>
      <c r="J21" s="2">
        <f t="shared" si="1"/>
        <v>0</v>
      </c>
      <c r="K21" s="1" t="str">
        <f t="shared" si="2"/>
        <v>0.07±0.00</v>
      </c>
      <c r="L21" s="1" t="s">
        <v>129</v>
      </c>
      <c r="M21" s="1" t="s">
        <v>146</v>
      </c>
      <c r="N21" s="1"/>
      <c r="O21" s="28">
        <v>7.0000000000000007E-2</v>
      </c>
      <c r="P21" s="1"/>
      <c r="Q21" s="1"/>
      <c r="R21" s="1"/>
      <c r="S21" s="1"/>
      <c r="T21" s="1"/>
      <c r="U21" s="1"/>
      <c r="V21" s="1"/>
      <c r="W21" s="1"/>
      <c r="X21" s="1"/>
      <c r="Z21" s="11"/>
    </row>
    <row r="22" spans="1:26" ht="15" x14ac:dyDescent="0.25">
      <c r="A22" s="1">
        <v>23</v>
      </c>
      <c r="B22" s="21">
        <v>18.298999999999999</v>
      </c>
      <c r="C22" s="21">
        <v>18.183</v>
      </c>
      <c r="D22" s="21">
        <v>18.475000000000001</v>
      </c>
      <c r="E22" s="1">
        <v>14492156</v>
      </c>
      <c r="F22" s="2">
        <v>8.09</v>
      </c>
      <c r="G22" s="2">
        <v>8.11</v>
      </c>
      <c r="H22" s="2">
        <v>8.07</v>
      </c>
      <c r="I22" s="2">
        <f t="shared" si="0"/>
        <v>8.09</v>
      </c>
      <c r="J22" s="2">
        <f t="shared" si="1"/>
        <v>1.9999999999999574E-2</v>
      </c>
      <c r="K22" s="1" t="str">
        <f t="shared" si="2"/>
        <v>8.09±0.02</v>
      </c>
      <c r="L22" s="1" t="s">
        <v>128</v>
      </c>
      <c r="M22" s="1" t="s">
        <v>70</v>
      </c>
      <c r="N22" s="1"/>
      <c r="O22" s="28">
        <v>8.09</v>
      </c>
      <c r="P22" s="1"/>
      <c r="Q22" s="1"/>
      <c r="R22" s="1"/>
      <c r="S22" s="1"/>
      <c r="T22" s="1"/>
      <c r="U22" s="1"/>
      <c r="V22" s="1"/>
      <c r="W22" s="1"/>
      <c r="X22" s="1"/>
      <c r="Z22" s="11"/>
    </row>
    <row r="23" spans="1:26" ht="15" x14ac:dyDescent="0.25">
      <c r="A23" s="1">
        <v>25</v>
      </c>
      <c r="B23" s="21">
        <v>18.989000000000001</v>
      </c>
      <c r="C23" s="21">
        <v>18.882999999999999</v>
      </c>
      <c r="D23" s="21">
        <v>19.149999999999999</v>
      </c>
      <c r="E23" s="1">
        <v>8715284</v>
      </c>
      <c r="F23" s="2">
        <v>4.87</v>
      </c>
      <c r="G23" s="2">
        <v>4.88</v>
      </c>
      <c r="H23" s="2">
        <v>4.9000000000000004</v>
      </c>
      <c r="I23" s="2">
        <f t="shared" si="0"/>
        <v>4.8833333333333337</v>
      </c>
      <c r="J23" s="2">
        <f t="shared" si="1"/>
        <v>1.5275252316519626E-2</v>
      </c>
      <c r="K23" s="1" t="str">
        <f t="shared" si="2"/>
        <v>4.88±0.02</v>
      </c>
      <c r="L23" s="1" t="s">
        <v>128</v>
      </c>
      <c r="M23" s="1" t="s">
        <v>63</v>
      </c>
      <c r="N23" s="1"/>
      <c r="O23" s="28">
        <v>4.8833333333333337</v>
      </c>
      <c r="P23" s="1"/>
      <c r="Q23" s="1"/>
      <c r="R23" s="1"/>
      <c r="S23" s="1"/>
      <c r="T23" s="1"/>
      <c r="U23" s="1"/>
      <c r="V23" s="1"/>
      <c r="W23" s="1"/>
      <c r="X23" s="1"/>
      <c r="Z23" s="11"/>
    </row>
    <row r="24" spans="1:26" ht="15" x14ac:dyDescent="0.25">
      <c r="A24" s="1">
        <v>27</v>
      </c>
      <c r="B24" s="21">
        <v>19.835999999999999</v>
      </c>
      <c r="C24" s="21">
        <v>19.757999999999999</v>
      </c>
      <c r="D24" s="21">
        <v>19.95</v>
      </c>
      <c r="E24" s="1">
        <v>168701</v>
      </c>
      <c r="F24" s="2">
        <v>0.09</v>
      </c>
      <c r="G24" s="2">
        <v>0.09</v>
      </c>
      <c r="H24" s="2">
        <v>0.09</v>
      </c>
      <c r="I24" s="2">
        <f t="shared" si="0"/>
        <v>9.0000000000000011E-2</v>
      </c>
      <c r="J24" s="2">
        <f t="shared" si="1"/>
        <v>1.6996749443881478E-17</v>
      </c>
      <c r="K24" s="1" t="str">
        <f t="shared" si="2"/>
        <v>0.09±0.00</v>
      </c>
      <c r="L24" s="1" t="s">
        <v>128</v>
      </c>
      <c r="M24" s="1" t="s">
        <v>64</v>
      </c>
      <c r="N24" s="1"/>
      <c r="O24" s="28">
        <v>9.0000000000000011E-2</v>
      </c>
      <c r="P24" s="1"/>
      <c r="Q24" s="1"/>
      <c r="R24" s="1"/>
      <c r="S24" s="1"/>
      <c r="T24" s="1"/>
      <c r="U24" s="1"/>
      <c r="V24" s="1"/>
      <c r="W24" s="1"/>
      <c r="X24" s="1"/>
      <c r="Z24" s="11"/>
    </row>
    <row r="25" spans="1:26" ht="15" x14ac:dyDescent="0.25">
      <c r="A25" s="1">
        <v>29</v>
      </c>
      <c r="B25" s="21">
        <v>20.823</v>
      </c>
      <c r="C25" s="21">
        <v>20.742000000000001</v>
      </c>
      <c r="D25" s="21">
        <v>21</v>
      </c>
      <c r="E25" s="1">
        <v>1096852</v>
      </c>
      <c r="F25" s="2">
        <v>0.61</v>
      </c>
      <c r="G25" s="2">
        <v>0.62</v>
      </c>
      <c r="H25" s="2">
        <v>0.63</v>
      </c>
      <c r="I25" s="2">
        <f t="shared" si="0"/>
        <v>0.62</v>
      </c>
      <c r="J25" s="2">
        <f t="shared" si="1"/>
        <v>1.0000000000000009E-2</v>
      </c>
      <c r="K25" s="1" t="str">
        <f t="shared" si="2"/>
        <v>0.62±0.01</v>
      </c>
      <c r="L25" s="1" t="s">
        <v>128</v>
      </c>
      <c r="M25" s="1" t="s">
        <v>248</v>
      </c>
      <c r="N25" s="1"/>
      <c r="O25" s="28">
        <v>0.62</v>
      </c>
      <c r="P25" s="1"/>
      <c r="Q25" s="1"/>
      <c r="R25" s="1"/>
      <c r="S25" s="1"/>
      <c r="T25" s="1"/>
      <c r="U25" s="1"/>
      <c r="V25" s="1"/>
      <c r="W25" s="1"/>
      <c r="X25" s="1"/>
      <c r="Z25" s="11"/>
    </row>
    <row r="26" spans="1:26" s="8" customFormat="1" ht="15" x14ac:dyDescent="0.25">
      <c r="A26" s="1">
        <v>30</v>
      </c>
      <c r="B26" s="21">
        <v>22.010999999999999</v>
      </c>
      <c r="C26" s="21">
        <v>21.841999999999999</v>
      </c>
      <c r="D26" s="21">
        <v>22.4</v>
      </c>
      <c r="E26" s="1">
        <v>37251673</v>
      </c>
      <c r="F26" s="2">
        <v>20.8</v>
      </c>
      <c r="G26" s="2">
        <v>20.77</v>
      </c>
      <c r="H26" s="2">
        <v>20.83</v>
      </c>
      <c r="I26" s="2">
        <f t="shared" si="0"/>
        <v>20.8</v>
      </c>
      <c r="J26" s="2">
        <f t="shared" si="1"/>
        <v>2.9999999999999361E-2</v>
      </c>
      <c r="K26" s="1" t="str">
        <f t="shared" si="2"/>
        <v>20.80±0.03</v>
      </c>
      <c r="L26" s="1" t="s">
        <v>130</v>
      </c>
      <c r="M26" s="36" t="s">
        <v>199</v>
      </c>
      <c r="N26" s="1"/>
      <c r="O26" s="28">
        <v>20.8</v>
      </c>
      <c r="P26" s="1"/>
      <c r="Q26" s="1"/>
      <c r="R26" s="1"/>
      <c r="S26" s="1"/>
      <c r="T26" s="1"/>
      <c r="U26" s="1"/>
      <c r="V26" s="1"/>
      <c r="W26" s="1"/>
      <c r="X26" s="1"/>
    </row>
    <row r="27" spans="1:26" ht="15" x14ac:dyDescent="0.25">
      <c r="A27" s="1">
        <v>31</v>
      </c>
      <c r="B27" s="21">
        <v>24.027999999999999</v>
      </c>
      <c r="C27" s="21">
        <v>23.957999999999998</v>
      </c>
      <c r="D27" s="21">
        <v>24.125</v>
      </c>
      <c r="E27" s="1">
        <v>227293</v>
      </c>
      <c r="F27" s="2">
        <v>0.13</v>
      </c>
      <c r="G27" s="2">
        <v>0.14000000000000001</v>
      </c>
      <c r="H27" s="2">
        <v>0.12</v>
      </c>
      <c r="I27" s="2">
        <f t="shared" si="0"/>
        <v>0.13</v>
      </c>
      <c r="J27" s="2">
        <f t="shared" si="1"/>
        <v>1.0000000000000009E-2</v>
      </c>
      <c r="K27" s="1" t="str">
        <f t="shared" si="2"/>
        <v>0.13±0.01</v>
      </c>
      <c r="L27" s="1" t="s">
        <v>186</v>
      </c>
      <c r="M27" s="1" t="s">
        <v>147</v>
      </c>
      <c r="N27" s="1"/>
      <c r="O27" s="28">
        <v>0.13</v>
      </c>
      <c r="P27" s="1"/>
      <c r="Q27" s="1"/>
      <c r="R27" s="1"/>
      <c r="S27" s="1"/>
      <c r="T27" s="1"/>
      <c r="U27" s="1"/>
      <c r="V27" s="1"/>
      <c r="W27" s="1"/>
      <c r="X27" s="1"/>
      <c r="Z27" s="11"/>
    </row>
    <row r="28" spans="1:26" ht="15" x14ac:dyDescent="0.25">
      <c r="A28" s="1">
        <v>33</v>
      </c>
      <c r="B28" s="21">
        <v>25.942</v>
      </c>
      <c r="C28" s="21">
        <v>25.867000000000001</v>
      </c>
      <c r="D28" s="21">
        <v>26.024999999999999</v>
      </c>
      <c r="E28" s="1">
        <v>223133</v>
      </c>
      <c r="F28" s="2">
        <v>0.12</v>
      </c>
      <c r="G28" s="2">
        <v>0.11</v>
      </c>
      <c r="H28" s="2">
        <v>0.13</v>
      </c>
      <c r="I28" s="2">
        <f t="shared" si="0"/>
        <v>0.12</v>
      </c>
      <c r="J28" s="2">
        <f t="shared" si="1"/>
        <v>1.0000000000000002E-2</v>
      </c>
      <c r="K28" s="1" t="str">
        <f t="shared" si="2"/>
        <v>0.12±0.01</v>
      </c>
      <c r="L28" s="1" t="s">
        <v>191</v>
      </c>
      <c r="M28" s="1" t="s">
        <v>288</v>
      </c>
      <c r="N28" s="1"/>
      <c r="O28" s="28">
        <v>0.12</v>
      </c>
      <c r="P28" s="1"/>
      <c r="Q28" s="1"/>
      <c r="R28" s="1"/>
      <c r="S28" s="1"/>
      <c r="T28" s="1"/>
      <c r="U28" s="1"/>
      <c r="V28" s="1"/>
      <c r="W28" s="1"/>
      <c r="X28" s="1"/>
      <c r="Z28" s="11"/>
    </row>
    <row r="29" spans="1:26" ht="15" x14ac:dyDescent="0.25">
      <c r="A29" s="1">
        <v>34</v>
      </c>
      <c r="B29" s="21">
        <v>26.282</v>
      </c>
      <c r="C29" s="21">
        <v>26.167000000000002</v>
      </c>
      <c r="D29" s="21">
        <v>26.433</v>
      </c>
      <c r="E29" s="1">
        <v>5145861</v>
      </c>
      <c r="F29" s="2">
        <v>2.87</v>
      </c>
      <c r="G29" s="2">
        <v>2.86</v>
      </c>
      <c r="H29" s="2">
        <v>2.88</v>
      </c>
      <c r="I29" s="2">
        <f t="shared" si="0"/>
        <v>2.8699999999999997</v>
      </c>
      <c r="J29" s="2">
        <f t="shared" si="1"/>
        <v>1.0000000000000009E-2</v>
      </c>
      <c r="K29" s="1" t="str">
        <f t="shared" si="2"/>
        <v>2.87±0.01</v>
      </c>
      <c r="L29" s="1" t="s">
        <v>131</v>
      </c>
      <c r="M29" s="1" t="s">
        <v>9</v>
      </c>
      <c r="N29" s="1"/>
      <c r="O29" s="28">
        <v>2.8699999999999997</v>
      </c>
      <c r="P29" s="1"/>
      <c r="Q29" s="1"/>
      <c r="R29" s="1"/>
      <c r="S29" s="1"/>
      <c r="T29" s="1"/>
      <c r="U29" s="1"/>
      <c r="V29" s="1"/>
      <c r="W29" s="1"/>
      <c r="X29" s="1"/>
      <c r="Z29" s="11"/>
    </row>
    <row r="30" spans="1:26" ht="21" customHeight="1" x14ac:dyDescent="0.25">
      <c r="A30" s="1">
        <v>35</v>
      </c>
      <c r="B30" s="21">
        <v>26.558</v>
      </c>
      <c r="C30" s="21">
        <v>26.433</v>
      </c>
      <c r="D30" s="21">
        <v>26.608000000000001</v>
      </c>
      <c r="E30" s="1">
        <v>118070</v>
      </c>
      <c r="F30" s="2">
        <v>7.0000000000000007E-2</v>
      </c>
      <c r="G30" s="2">
        <v>7.0000000000000007E-2</v>
      </c>
      <c r="H30" s="2">
        <v>7.0000000000000007E-2</v>
      </c>
      <c r="I30" s="2">
        <f t="shared" si="0"/>
        <v>7.0000000000000007E-2</v>
      </c>
      <c r="J30" s="2">
        <f t="shared" si="1"/>
        <v>0</v>
      </c>
      <c r="K30" s="1" t="str">
        <f t="shared" si="2"/>
        <v>0.07±0.00</v>
      </c>
      <c r="L30" s="1" t="s">
        <v>149</v>
      </c>
      <c r="M30" s="37" t="s">
        <v>150</v>
      </c>
      <c r="N30" s="1"/>
      <c r="O30" s="28">
        <v>7.0000000000000007E-2</v>
      </c>
      <c r="P30" s="1"/>
      <c r="Q30" s="1"/>
      <c r="R30" s="1"/>
      <c r="S30" s="1"/>
      <c r="T30" s="1"/>
      <c r="U30" s="1"/>
      <c r="V30" s="1"/>
      <c r="W30" s="1"/>
      <c r="X30" s="1"/>
      <c r="Z30" s="11"/>
    </row>
    <row r="31" spans="1:26" ht="15" x14ac:dyDescent="0.25">
      <c r="A31" s="1">
        <v>36</v>
      </c>
      <c r="B31" s="21">
        <v>26.984000000000002</v>
      </c>
      <c r="C31" s="21">
        <v>26.858000000000001</v>
      </c>
      <c r="D31" s="21">
        <v>27.216999999999999</v>
      </c>
      <c r="E31" s="1">
        <v>2491874</v>
      </c>
      <c r="F31" s="2">
        <v>1.39</v>
      </c>
      <c r="G31" s="2">
        <v>1.37</v>
      </c>
      <c r="H31" s="2">
        <v>1.4</v>
      </c>
      <c r="I31" s="2">
        <f t="shared" si="0"/>
        <v>1.3866666666666667</v>
      </c>
      <c r="J31" s="2">
        <f t="shared" si="1"/>
        <v>1.5275252316519359E-2</v>
      </c>
      <c r="K31" s="1" t="str">
        <f t="shared" si="2"/>
        <v>1.39±0.02</v>
      </c>
      <c r="L31" s="1" t="s">
        <v>131</v>
      </c>
      <c r="M31" s="1" t="s">
        <v>65</v>
      </c>
      <c r="N31" s="1"/>
      <c r="O31" s="28">
        <v>1.3866666666666667</v>
      </c>
      <c r="P31" s="1"/>
      <c r="Q31" s="1"/>
      <c r="R31" s="1"/>
      <c r="S31" s="1"/>
      <c r="T31" s="1"/>
      <c r="U31" s="1"/>
      <c r="V31" s="1"/>
      <c r="W31" s="1"/>
      <c r="X31" s="1"/>
      <c r="Z31" s="11"/>
    </row>
    <row r="32" spans="1:26" ht="15" x14ac:dyDescent="0.25">
      <c r="A32" s="1">
        <v>37</v>
      </c>
      <c r="B32" s="21">
        <v>27.853999999999999</v>
      </c>
      <c r="C32" s="21">
        <v>27.75</v>
      </c>
      <c r="D32" s="21">
        <v>28.074999999999999</v>
      </c>
      <c r="E32" s="1">
        <v>4257018</v>
      </c>
      <c r="F32" s="2">
        <v>2.38</v>
      </c>
      <c r="G32" s="2">
        <v>2.4</v>
      </c>
      <c r="H32" s="2">
        <v>2.39</v>
      </c>
      <c r="I32" s="2">
        <f t="shared" si="0"/>
        <v>2.39</v>
      </c>
      <c r="J32" s="2">
        <f t="shared" si="1"/>
        <v>1.0000000000000009E-2</v>
      </c>
      <c r="K32" s="1" t="str">
        <f t="shared" si="2"/>
        <v>2.39±0.01</v>
      </c>
      <c r="L32" s="1" t="s">
        <v>131</v>
      </c>
      <c r="M32" s="1" t="s">
        <v>66</v>
      </c>
      <c r="N32" s="1"/>
      <c r="O32" s="28">
        <v>2.39</v>
      </c>
      <c r="P32" s="1"/>
      <c r="Q32" s="1"/>
      <c r="R32" s="1"/>
      <c r="S32" s="1"/>
      <c r="T32" s="1"/>
      <c r="U32" s="1"/>
      <c r="V32" s="1"/>
      <c r="W32" s="1"/>
      <c r="X32" s="1"/>
      <c r="Z32" s="11"/>
    </row>
    <row r="33" spans="1:26" ht="15" x14ac:dyDescent="0.25">
      <c r="A33" s="1">
        <v>38</v>
      </c>
      <c r="B33" s="21">
        <v>28.196000000000002</v>
      </c>
      <c r="C33" s="21">
        <v>28.074999999999999</v>
      </c>
      <c r="D33" s="21">
        <v>28.283000000000001</v>
      </c>
      <c r="E33" s="1">
        <v>278761</v>
      </c>
      <c r="F33" s="2">
        <v>0.16</v>
      </c>
      <c r="G33" s="2">
        <v>0.19</v>
      </c>
      <c r="H33" s="2">
        <v>0.15</v>
      </c>
      <c r="I33" s="2">
        <f t="shared" si="0"/>
        <v>0.16666666666666666</v>
      </c>
      <c r="J33" s="2">
        <f t="shared" si="1"/>
        <v>2.0816659994661348E-2</v>
      </c>
      <c r="K33" s="1" t="str">
        <f t="shared" si="2"/>
        <v>0.17±0.02</v>
      </c>
      <c r="L33" s="1" t="s">
        <v>187</v>
      </c>
      <c r="M33" s="4" t="s">
        <v>151</v>
      </c>
      <c r="N33" s="1"/>
      <c r="O33" s="28">
        <v>0.16666666666666666</v>
      </c>
      <c r="P33" s="1"/>
      <c r="Q33" s="1"/>
      <c r="R33" s="1"/>
      <c r="S33" s="1"/>
      <c r="T33" s="1"/>
      <c r="U33" s="1"/>
      <c r="V33" s="1"/>
      <c r="W33" s="1"/>
      <c r="X33" s="1"/>
      <c r="Z33" s="11"/>
    </row>
    <row r="34" spans="1:26" ht="15" x14ac:dyDescent="0.25">
      <c r="A34" s="1">
        <v>39</v>
      </c>
      <c r="B34" s="21">
        <v>29.376999999999999</v>
      </c>
      <c r="C34" s="21">
        <v>29.283000000000001</v>
      </c>
      <c r="D34" s="21">
        <v>29.475000000000001</v>
      </c>
      <c r="E34" s="1">
        <v>569099</v>
      </c>
      <c r="F34" s="2">
        <v>0.32</v>
      </c>
      <c r="G34" s="2">
        <v>0.28999999999999998</v>
      </c>
      <c r="H34" s="2">
        <v>0.31</v>
      </c>
      <c r="I34" s="2">
        <f t="shared" si="0"/>
        <v>0.30666666666666664</v>
      </c>
      <c r="J34" s="2">
        <f t="shared" si="1"/>
        <v>1.527525231651948E-2</v>
      </c>
      <c r="K34" s="1" t="str">
        <f t="shared" si="2"/>
        <v>0.31±0.02</v>
      </c>
      <c r="L34" s="1" t="s">
        <v>132</v>
      </c>
      <c r="M34" s="1" t="s">
        <v>10</v>
      </c>
      <c r="N34" s="1"/>
      <c r="O34" s="28">
        <v>0.30666666666666664</v>
      </c>
      <c r="P34" s="1"/>
      <c r="Q34" s="1"/>
      <c r="R34" s="1"/>
      <c r="S34" s="1"/>
      <c r="T34" s="1"/>
      <c r="U34" s="1"/>
      <c r="V34" s="1"/>
      <c r="W34" s="1"/>
      <c r="X34" s="1"/>
      <c r="Z34" s="11"/>
    </row>
    <row r="35" spans="1:26" ht="15" x14ac:dyDescent="0.25">
      <c r="A35" s="1">
        <v>41</v>
      </c>
      <c r="B35" s="21">
        <v>30.867000000000001</v>
      </c>
      <c r="C35" s="21">
        <v>30.783000000000001</v>
      </c>
      <c r="D35" s="21">
        <v>30.966999999999999</v>
      </c>
      <c r="E35" s="1">
        <v>544060</v>
      </c>
      <c r="F35" s="2">
        <v>0.3</v>
      </c>
      <c r="G35" s="2">
        <v>0.28000000000000003</v>
      </c>
      <c r="H35" s="2">
        <v>0.28999999999999998</v>
      </c>
      <c r="I35" s="2">
        <f t="shared" si="0"/>
        <v>0.29000000000000004</v>
      </c>
      <c r="J35" s="2">
        <f t="shared" si="1"/>
        <v>9.9999999999999811E-3</v>
      </c>
      <c r="K35" s="1" t="str">
        <f t="shared" si="2"/>
        <v>0.29±0.01</v>
      </c>
      <c r="L35" s="1" t="s">
        <v>132</v>
      </c>
      <c r="M35" s="1" t="s">
        <v>11</v>
      </c>
      <c r="N35" s="1"/>
      <c r="O35" s="28">
        <v>0.29000000000000004</v>
      </c>
      <c r="P35" s="1"/>
      <c r="Q35" s="1"/>
      <c r="R35" s="1"/>
      <c r="S35" s="1"/>
      <c r="T35" s="1"/>
      <c r="U35" s="1"/>
      <c r="V35" s="1"/>
      <c r="W35" s="1"/>
      <c r="X35" s="1"/>
      <c r="Z35" s="11"/>
    </row>
    <row r="36" spans="1:26" ht="15" x14ac:dyDescent="0.25">
      <c r="A36" s="1">
        <v>42</v>
      </c>
      <c r="B36" s="21">
        <v>32.063000000000002</v>
      </c>
      <c r="C36" s="21">
        <v>31.966999999999999</v>
      </c>
      <c r="D36" s="21">
        <v>32.192</v>
      </c>
      <c r="E36" s="1">
        <v>601468</v>
      </c>
      <c r="F36" s="2">
        <v>0.34</v>
      </c>
      <c r="G36" s="2">
        <v>0.33</v>
      </c>
      <c r="H36" s="2">
        <v>0.34</v>
      </c>
      <c r="I36" s="2">
        <f t="shared" si="0"/>
        <v>0.33666666666666667</v>
      </c>
      <c r="J36" s="2">
        <f t="shared" si="1"/>
        <v>5.7735026918962623E-3</v>
      </c>
      <c r="K36" s="1" t="str">
        <f>CONCATENATE(TEXT(ROUND(I36,2),"0.00"),"±",TEXT(ROUND(J36,3),"0.00"))</f>
        <v>0.34±0.01</v>
      </c>
      <c r="L36" s="1" t="s">
        <v>132</v>
      </c>
      <c r="M36" s="1" t="s">
        <v>269</v>
      </c>
      <c r="N36" s="1"/>
      <c r="O36" s="28">
        <v>0.33666666666666667</v>
      </c>
      <c r="P36" s="1"/>
      <c r="Q36" s="1"/>
      <c r="R36" s="1"/>
      <c r="S36" s="1"/>
      <c r="T36" s="1"/>
      <c r="U36" s="1"/>
      <c r="V36" s="1"/>
      <c r="W36" s="1"/>
      <c r="X36" s="1"/>
      <c r="Z36" s="11"/>
    </row>
    <row r="37" spans="1:26" ht="15" x14ac:dyDescent="0.25">
      <c r="A37" s="1">
        <v>43</v>
      </c>
      <c r="B37" s="21">
        <v>32.71</v>
      </c>
      <c r="C37" s="21">
        <v>32.625</v>
      </c>
      <c r="D37" s="21">
        <v>32.783000000000001</v>
      </c>
      <c r="E37" s="1">
        <v>136651</v>
      </c>
      <c r="F37" s="2">
        <v>0.08</v>
      </c>
      <c r="G37" s="2">
        <v>7.0000000000000007E-2</v>
      </c>
      <c r="H37" s="2">
        <v>0.09</v>
      </c>
      <c r="I37" s="2">
        <f t="shared" si="0"/>
        <v>0.08</v>
      </c>
      <c r="J37" s="2">
        <f t="shared" si="1"/>
        <v>9.9999999999998822E-3</v>
      </c>
      <c r="K37" s="1" t="str">
        <f t="shared" si="2"/>
        <v>0.08±0.01</v>
      </c>
      <c r="L37" s="1" t="s">
        <v>188</v>
      </c>
      <c r="M37" s="1" t="s">
        <v>154</v>
      </c>
      <c r="N37" s="1"/>
      <c r="O37" s="28">
        <v>0.08</v>
      </c>
      <c r="P37" s="1"/>
      <c r="Q37" s="1"/>
      <c r="R37" s="1"/>
      <c r="S37" s="1"/>
      <c r="T37" s="1"/>
      <c r="U37" s="1"/>
      <c r="V37" s="1"/>
      <c r="W37" s="1"/>
      <c r="X37" s="1"/>
      <c r="Z37" s="11"/>
    </row>
    <row r="38" spans="1:26" ht="15" x14ac:dyDescent="0.25">
      <c r="A38" s="1">
        <v>44</v>
      </c>
      <c r="B38" s="21">
        <v>32.896000000000001</v>
      </c>
      <c r="C38" s="21">
        <v>32.783000000000001</v>
      </c>
      <c r="D38" s="21">
        <v>33.024999999999999</v>
      </c>
      <c r="E38" s="1">
        <v>188907</v>
      </c>
      <c r="F38" s="2">
        <v>0.11</v>
      </c>
      <c r="G38" s="2">
        <v>0.1</v>
      </c>
      <c r="H38" s="2">
        <v>0.1</v>
      </c>
      <c r="I38" s="2">
        <f t="shared" si="0"/>
        <v>0.10333333333333335</v>
      </c>
      <c r="J38" s="2">
        <f t="shared" si="1"/>
        <v>5.7735026918962545E-3</v>
      </c>
      <c r="K38" s="1" t="str">
        <f t="shared" si="2"/>
        <v>0.10±0.01</v>
      </c>
      <c r="L38" s="1" t="s">
        <v>188</v>
      </c>
      <c r="M38" s="1" t="s">
        <v>12</v>
      </c>
      <c r="N38" s="1"/>
      <c r="O38" s="28">
        <v>0.10333333333333335</v>
      </c>
      <c r="P38" s="1"/>
      <c r="Q38" s="1"/>
      <c r="R38" s="1"/>
      <c r="S38" s="1"/>
      <c r="T38" s="1"/>
      <c r="U38" s="1"/>
      <c r="V38" s="1"/>
      <c r="W38" s="1"/>
      <c r="X38" s="1"/>
      <c r="Z38" s="11"/>
    </row>
    <row r="39" spans="1:26" ht="15" x14ac:dyDescent="0.25">
      <c r="A39" s="1">
        <v>45</v>
      </c>
      <c r="B39" s="21">
        <v>33.264000000000003</v>
      </c>
      <c r="C39" s="21">
        <v>33.183</v>
      </c>
      <c r="D39" s="21">
        <v>33.35</v>
      </c>
      <c r="E39" s="1">
        <v>96453</v>
      </c>
      <c r="F39" s="2">
        <v>0.05</v>
      </c>
      <c r="G39" s="2">
        <v>0.05</v>
      </c>
      <c r="H39" s="2">
        <v>0.05</v>
      </c>
      <c r="I39" s="2">
        <f t="shared" si="0"/>
        <v>5.000000000000001E-2</v>
      </c>
      <c r="J39" s="2">
        <f t="shared" si="1"/>
        <v>8.4983747219407389E-18</v>
      </c>
      <c r="K39" s="1" t="str">
        <f t="shared" si="2"/>
        <v>0.05±0.00</v>
      </c>
      <c r="L39" s="1" t="s">
        <v>188</v>
      </c>
      <c r="M39" s="1" t="s">
        <v>13</v>
      </c>
      <c r="N39" s="1"/>
      <c r="O39" s="28">
        <v>5.000000000000001E-2</v>
      </c>
      <c r="P39" s="1"/>
      <c r="Q39" s="1"/>
      <c r="R39" s="1"/>
      <c r="S39" s="1"/>
      <c r="T39" s="1"/>
      <c r="U39" s="1"/>
      <c r="V39" s="1"/>
      <c r="W39" s="1"/>
      <c r="X39" s="1"/>
      <c r="Z39" s="11"/>
    </row>
    <row r="40" spans="1:26" ht="15" x14ac:dyDescent="0.25">
      <c r="A40" s="1">
        <v>46</v>
      </c>
      <c r="B40" s="21">
        <v>33.473999999999997</v>
      </c>
      <c r="C40" s="21">
        <v>33.392000000000003</v>
      </c>
      <c r="D40" s="21">
        <v>33.558</v>
      </c>
      <c r="E40" s="1">
        <v>250613</v>
      </c>
      <c r="F40" s="2">
        <v>0.14000000000000001</v>
      </c>
      <c r="G40" s="2">
        <v>0.15</v>
      </c>
      <c r="H40" s="2">
        <v>0.12</v>
      </c>
      <c r="I40" s="2">
        <f t="shared" si="0"/>
        <v>0.13666666666666669</v>
      </c>
      <c r="J40" s="2">
        <f t="shared" si="1"/>
        <v>1.5275252316519468E-2</v>
      </c>
      <c r="K40" s="1" t="str">
        <f t="shared" si="2"/>
        <v>0.14±0.02</v>
      </c>
      <c r="L40" s="1" t="s">
        <v>188</v>
      </c>
      <c r="M40" s="1" t="s">
        <v>152</v>
      </c>
      <c r="N40" s="1"/>
      <c r="O40" s="28">
        <v>0.13666666666666669</v>
      </c>
      <c r="P40" s="1"/>
      <c r="Q40" s="1"/>
      <c r="R40" s="1"/>
      <c r="S40" s="1"/>
      <c r="T40" s="1"/>
      <c r="U40" s="1"/>
      <c r="V40" s="1"/>
      <c r="W40" s="1"/>
      <c r="X40" s="1"/>
      <c r="Z40" s="11"/>
    </row>
    <row r="41" spans="1:26" ht="15" x14ac:dyDescent="0.25">
      <c r="A41" s="1">
        <v>47</v>
      </c>
      <c r="B41" s="21">
        <v>33.859000000000002</v>
      </c>
      <c r="C41" s="21">
        <v>33.767000000000003</v>
      </c>
      <c r="D41" s="21">
        <v>34.008000000000003</v>
      </c>
      <c r="E41" s="1">
        <v>992699</v>
      </c>
      <c r="F41" s="2">
        <v>0.55000000000000004</v>
      </c>
      <c r="G41" s="2">
        <v>0.56000000000000005</v>
      </c>
      <c r="H41" s="2">
        <v>0.52</v>
      </c>
      <c r="I41" s="2">
        <f t="shared" si="0"/>
        <v>0.54333333333333333</v>
      </c>
      <c r="J41" s="2">
        <f t="shared" si="1"/>
        <v>2.0816659994661344E-2</v>
      </c>
      <c r="K41" s="1" t="str">
        <f t="shared" si="2"/>
        <v>0.54±0.02</v>
      </c>
      <c r="L41" s="1" t="s">
        <v>188</v>
      </c>
      <c r="M41" s="1" t="s">
        <v>14</v>
      </c>
      <c r="N41" s="1"/>
      <c r="O41" s="28">
        <v>0.54333333333333333</v>
      </c>
      <c r="P41" s="1"/>
      <c r="Q41" s="1"/>
      <c r="R41" s="1"/>
      <c r="S41" s="1"/>
      <c r="T41" s="1"/>
      <c r="U41" s="1"/>
      <c r="V41" s="1"/>
      <c r="W41" s="1"/>
      <c r="X41" s="1"/>
      <c r="Z41" s="11"/>
    </row>
    <row r="42" spans="1:26" ht="15" x14ac:dyDescent="0.25">
      <c r="A42" s="1">
        <v>48</v>
      </c>
      <c r="B42" s="21">
        <v>35.039000000000001</v>
      </c>
      <c r="C42" s="21">
        <v>34.975000000000001</v>
      </c>
      <c r="D42" s="21">
        <v>35.133000000000003</v>
      </c>
      <c r="E42" s="1">
        <v>87701</v>
      </c>
      <c r="F42" s="2">
        <v>0.05</v>
      </c>
      <c r="G42" s="2">
        <v>0.05</v>
      </c>
      <c r="H42" s="2">
        <v>0.05</v>
      </c>
      <c r="I42" s="2">
        <f t="shared" si="0"/>
        <v>5.000000000000001E-2</v>
      </c>
      <c r="J42" s="2">
        <f t="shared" si="1"/>
        <v>8.4983747219407389E-18</v>
      </c>
      <c r="K42" s="1" t="str">
        <f t="shared" si="2"/>
        <v>0.05±0.00</v>
      </c>
      <c r="L42" s="1" t="s">
        <v>189</v>
      </c>
      <c r="M42" s="1" t="s">
        <v>190</v>
      </c>
      <c r="N42" s="1"/>
      <c r="O42" s="28">
        <v>5.000000000000001E-2</v>
      </c>
      <c r="P42" s="1"/>
      <c r="Q42" s="1"/>
      <c r="R42" s="1"/>
      <c r="S42" s="1"/>
      <c r="T42" s="1"/>
      <c r="U42" s="1"/>
      <c r="V42" s="1"/>
      <c r="W42" s="1"/>
      <c r="X42" s="1"/>
      <c r="Z42" s="11"/>
    </row>
    <row r="43" spans="1:26" ht="15" x14ac:dyDescent="0.25">
      <c r="A43" s="1">
        <v>49</v>
      </c>
      <c r="B43" s="21">
        <v>35.237000000000002</v>
      </c>
      <c r="C43" s="21">
        <v>35.133000000000003</v>
      </c>
      <c r="D43" s="21">
        <v>35.366999999999997</v>
      </c>
      <c r="E43" s="1">
        <v>771327</v>
      </c>
      <c r="F43" s="2">
        <v>0.43</v>
      </c>
      <c r="G43" s="2">
        <v>0.42</v>
      </c>
      <c r="H43" s="2">
        <v>0.44</v>
      </c>
      <c r="I43" s="2">
        <f t="shared" si="0"/>
        <v>0.43</v>
      </c>
      <c r="J43" s="2">
        <f t="shared" si="1"/>
        <v>1.0000000000000009E-2</v>
      </c>
      <c r="K43" s="1" t="str">
        <f t="shared" si="2"/>
        <v>0.43±0.01</v>
      </c>
      <c r="L43" s="1" t="s">
        <v>132</v>
      </c>
      <c r="M43" s="1" t="s">
        <v>153</v>
      </c>
      <c r="N43" s="1"/>
      <c r="O43" s="28">
        <v>0.43</v>
      </c>
      <c r="P43" s="1"/>
      <c r="Q43" s="1"/>
      <c r="R43" s="1"/>
      <c r="S43" s="1"/>
      <c r="T43" s="1"/>
      <c r="U43" s="1"/>
      <c r="V43" s="1"/>
      <c r="W43" s="1"/>
      <c r="X43" s="1"/>
      <c r="Z43" s="11"/>
    </row>
    <row r="44" spans="1:26" ht="15" x14ac:dyDescent="0.25">
      <c r="A44" s="1">
        <v>50</v>
      </c>
      <c r="B44" s="21">
        <v>38.743000000000002</v>
      </c>
      <c r="C44" s="21">
        <v>38.625</v>
      </c>
      <c r="D44" s="21">
        <v>38.866999999999997</v>
      </c>
      <c r="E44" s="1">
        <v>248839</v>
      </c>
      <c r="F44" s="2">
        <v>0.14000000000000001</v>
      </c>
      <c r="G44" s="2">
        <v>0.16</v>
      </c>
      <c r="H44" s="2">
        <v>0.15</v>
      </c>
      <c r="I44" s="2">
        <f t="shared" si="0"/>
        <v>0.15000000000000002</v>
      </c>
      <c r="J44" s="2">
        <f t="shared" si="1"/>
        <v>9.999999999999995E-3</v>
      </c>
      <c r="K44" s="1" t="str">
        <f t="shared" si="2"/>
        <v>0.15±0.01</v>
      </c>
      <c r="L44" s="1" t="s">
        <v>189</v>
      </c>
      <c r="M44" s="1" t="s">
        <v>155</v>
      </c>
      <c r="N44" s="1"/>
      <c r="O44" s="28">
        <v>0.15000000000000002</v>
      </c>
      <c r="P44" s="1"/>
      <c r="Q44" s="1"/>
      <c r="R44" s="1"/>
      <c r="S44" s="1"/>
      <c r="T44" s="1"/>
      <c r="U44" s="1"/>
      <c r="V44" s="1"/>
      <c r="W44" s="1"/>
      <c r="X44" s="1"/>
      <c r="Z44" s="11"/>
    </row>
    <row r="45" spans="1:26" ht="15" x14ac:dyDescent="0.25">
      <c r="A45" s="1">
        <v>51</v>
      </c>
      <c r="B45" s="21">
        <v>39.256999999999998</v>
      </c>
      <c r="C45" s="21">
        <v>39.167000000000002</v>
      </c>
      <c r="D45" s="21">
        <v>39.433</v>
      </c>
      <c r="E45" s="1">
        <v>369251</v>
      </c>
      <c r="F45" s="2">
        <v>0.21</v>
      </c>
      <c r="G45" s="2">
        <v>0.23</v>
      </c>
      <c r="H45" s="2">
        <v>0.22</v>
      </c>
      <c r="I45" s="2">
        <f t="shared" si="0"/>
        <v>0.22</v>
      </c>
      <c r="J45" s="2">
        <f t="shared" si="1"/>
        <v>1.0000000000000009E-2</v>
      </c>
      <c r="K45" s="1" t="str">
        <f t="shared" si="2"/>
        <v>0.22±0.01</v>
      </c>
      <c r="L45" s="1" t="s">
        <v>133</v>
      </c>
      <c r="M45" s="1" t="s">
        <v>156</v>
      </c>
      <c r="N45" s="1"/>
      <c r="O45" s="28">
        <v>0.22</v>
      </c>
      <c r="P45" s="1"/>
      <c r="Q45" s="1"/>
      <c r="R45" s="1"/>
      <c r="S45" s="1"/>
      <c r="T45" s="1"/>
      <c r="U45" s="1"/>
      <c r="V45" s="1"/>
      <c r="W45" s="1"/>
      <c r="X45" s="1"/>
      <c r="Z45" s="11"/>
    </row>
    <row r="46" spans="1:26" ht="15" x14ac:dyDescent="0.25">
      <c r="A46" s="1" t="s">
        <v>240</v>
      </c>
      <c r="B46" s="1"/>
      <c r="C46" s="1"/>
      <c r="D46" s="1"/>
      <c r="E46" s="1"/>
      <c r="F46" s="1"/>
      <c r="G46" s="1"/>
      <c r="H46" s="1"/>
      <c r="I46" s="1">
        <v>99.52</v>
      </c>
      <c r="J46" s="1"/>
      <c r="K46" s="1"/>
      <c r="L46" s="1"/>
      <c r="M46" s="1"/>
      <c r="N46" s="1"/>
      <c r="O46" s="1">
        <v>99.52</v>
      </c>
      <c r="P46" s="1"/>
      <c r="Q46" s="1"/>
      <c r="R46" s="1"/>
      <c r="S46" s="1"/>
      <c r="T46" s="1"/>
      <c r="U46" s="1"/>
      <c r="V46" s="9"/>
      <c r="W46" s="9"/>
      <c r="X46" s="9"/>
    </row>
    <row r="47" spans="1:26" x14ac:dyDescent="0.15">
      <c r="G47" s="14"/>
      <c r="L47" s="11"/>
    </row>
    <row r="48" spans="1:26" x14ac:dyDescent="0.15">
      <c r="F48" s="29"/>
      <c r="G48" s="14"/>
      <c r="H48" s="8"/>
      <c r="I48" s="8"/>
      <c r="J48" s="8"/>
      <c r="K48" s="8"/>
      <c r="L48" s="11"/>
      <c r="M48" s="11"/>
      <c r="N48" s="11"/>
      <c r="O48" s="11"/>
      <c r="P48" s="11"/>
      <c r="Q48" s="11"/>
      <c r="R48" s="11"/>
      <c r="S48" s="11"/>
    </row>
    <row r="49" spans="6:20" x14ac:dyDescent="0.15">
      <c r="F49" s="29"/>
      <c r="G49" s="14"/>
      <c r="H49" s="8"/>
      <c r="I49" s="8"/>
      <c r="J49" s="8"/>
      <c r="K49" s="8"/>
      <c r="L49" s="11"/>
      <c r="M49" s="11"/>
      <c r="N49" s="11"/>
      <c r="O49" s="11"/>
      <c r="P49" s="11"/>
      <c r="Q49" s="11"/>
      <c r="R49" s="11"/>
      <c r="S49" s="11"/>
    </row>
    <row r="50" spans="6:20" x14ac:dyDescent="0.15">
      <c r="F50" s="29"/>
      <c r="G50" s="14"/>
      <c r="H50" s="8"/>
      <c r="I50" s="8"/>
      <c r="J50" s="8"/>
      <c r="K50" s="8"/>
      <c r="L50" s="11"/>
      <c r="M50" s="11"/>
      <c r="N50" s="11"/>
      <c r="O50" s="11"/>
      <c r="P50" s="11"/>
      <c r="Q50" s="11"/>
      <c r="R50" s="11"/>
      <c r="S50" s="11"/>
    </row>
    <row r="51" spans="6:20" x14ac:dyDescent="0.15">
      <c r="F51" s="29"/>
      <c r="G51" s="14"/>
      <c r="H51" s="8"/>
      <c r="I51" s="8"/>
      <c r="J51" s="8"/>
      <c r="K51" s="8"/>
      <c r="L51" s="11"/>
      <c r="M51" s="11"/>
      <c r="N51" s="11"/>
      <c r="O51" s="11"/>
      <c r="P51" s="11"/>
      <c r="Q51" s="11"/>
      <c r="R51" s="11"/>
      <c r="S51" s="11"/>
    </row>
    <row r="52" spans="6:20" x14ac:dyDescent="0.15">
      <c r="F52" s="23"/>
      <c r="G52" s="14"/>
      <c r="H52" s="40"/>
      <c r="I52" s="40"/>
      <c r="J52" s="40"/>
      <c r="K52" s="40"/>
      <c r="L52" s="26"/>
      <c r="M52" s="26"/>
      <c r="N52" s="26"/>
      <c r="O52" s="26"/>
      <c r="P52" s="26"/>
      <c r="Q52" s="26"/>
      <c r="R52" s="26"/>
      <c r="S52" s="26"/>
      <c r="T52" s="26"/>
    </row>
    <row r="53" spans="6:20" x14ac:dyDescent="0.15">
      <c r="F53" s="23"/>
      <c r="G53" s="14"/>
      <c r="H53" s="40"/>
      <c r="I53" s="40"/>
      <c r="J53" s="40"/>
      <c r="K53" s="40"/>
      <c r="L53" s="26"/>
      <c r="M53" s="26"/>
      <c r="N53" s="26"/>
      <c r="O53" s="26"/>
      <c r="P53" s="26"/>
      <c r="Q53" s="26"/>
      <c r="R53" s="26"/>
      <c r="S53" s="26"/>
      <c r="T53" s="26"/>
    </row>
    <row r="54" spans="6:20" x14ac:dyDescent="0.15">
      <c r="F54" s="23"/>
      <c r="G54" s="14"/>
      <c r="H54" s="40"/>
      <c r="I54" s="40"/>
      <c r="J54" s="40"/>
      <c r="K54" s="40"/>
      <c r="L54" s="26"/>
      <c r="M54" s="26"/>
      <c r="N54" s="26"/>
      <c r="O54" s="26"/>
      <c r="P54" s="26"/>
      <c r="Q54" s="26"/>
      <c r="R54" s="26"/>
      <c r="S54" s="26"/>
      <c r="T54" s="27"/>
    </row>
    <row r="55" spans="6:20" x14ac:dyDescent="0.15">
      <c r="F55" s="23"/>
      <c r="G55" s="14"/>
      <c r="H55" s="40"/>
      <c r="I55" s="40"/>
      <c r="J55" s="40"/>
      <c r="K55" s="40"/>
      <c r="L55" s="26"/>
      <c r="M55" s="26"/>
      <c r="N55" s="26"/>
      <c r="O55" s="26"/>
      <c r="P55" s="26"/>
      <c r="Q55" s="26"/>
      <c r="R55" s="26"/>
      <c r="S55" s="26"/>
      <c r="T55" s="26"/>
    </row>
    <row r="56" spans="6:20" x14ac:dyDescent="0.15">
      <c r="F56" s="23"/>
      <c r="G56" s="14"/>
      <c r="H56" s="40"/>
      <c r="I56" s="40"/>
      <c r="J56" s="40"/>
      <c r="K56" s="40"/>
      <c r="L56" s="26"/>
      <c r="M56" s="26"/>
      <c r="N56" s="26"/>
      <c r="O56" s="26"/>
      <c r="P56" s="26"/>
      <c r="Q56" s="26"/>
      <c r="R56" s="26"/>
      <c r="S56" s="26"/>
      <c r="T56" s="26"/>
    </row>
    <row r="57" spans="6:20" x14ac:dyDescent="0.15">
      <c r="F57" s="23"/>
      <c r="G57" s="14"/>
      <c r="H57" s="40"/>
      <c r="I57" s="40"/>
      <c r="J57" s="40"/>
      <c r="K57" s="40"/>
      <c r="L57" s="26"/>
      <c r="M57" s="26"/>
      <c r="N57" s="26"/>
      <c r="O57" s="26"/>
      <c r="P57" s="26"/>
      <c r="Q57" s="26"/>
      <c r="R57" s="26"/>
      <c r="S57" s="26"/>
      <c r="T57" s="26"/>
    </row>
    <row r="58" spans="6:20" x14ac:dyDescent="0.15">
      <c r="F58" s="24"/>
      <c r="G58" s="14"/>
      <c r="H58" s="41"/>
      <c r="I58" s="41"/>
      <c r="J58" s="41"/>
      <c r="K58" s="41"/>
      <c r="L58" s="27"/>
      <c r="M58" s="27"/>
      <c r="N58" s="27"/>
      <c r="O58" s="27"/>
      <c r="P58" s="27"/>
      <c r="Q58" s="27"/>
      <c r="R58" s="27"/>
      <c r="S58" s="27"/>
      <c r="T58" s="26"/>
    </row>
    <row r="59" spans="6:20" x14ac:dyDescent="0.15">
      <c r="F59" s="23"/>
      <c r="G59" s="14"/>
      <c r="H59" s="40"/>
      <c r="I59" s="40"/>
      <c r="J59" s="40"/>
      <c r="K59" s="40"/>
      <c r="L59" s="26"/>
      <c r="M59" s="26"/>
      <c r="N59" s="26"/>
      <c r="O59" s="26"/>
      <c r="P59" s="26"/>
      <c r="Q59" s="26"/>
      <c r="R59" s="26"/>
      <c r="S59" s="26"/>
      <c r="T59" s="27"/>
    </row>
    <row r="60" spans="6:20" x14ac:dyDescent="0.15">
      <c r="F60" s="23"/>
      <c r="G60" s="23"/>
      <c r="H60" s="40"/>
      <c r="I60" s="40"/>
      <c r="J60" s="40"/>
      <c r="K60" s="40"/>
      <c r="L60" s="26"/>
      <c r="M60" s="26"/>
      <c r="N60" s="26"/>
      <c r="O60" s="26"/>
      <c r="P60" s="26"/>
      <c r="Q60" s="26"/>
      <c r="R60" s="26"/>
      <c r="S60" s="26"/>
      <c r="T60" s="27"/>
    </row>
    <row r="61" spans="6:20" x14ac:dyDescent="0.15">
      <c r="F61" s="23"/>
      <c r="G61" s="23"/>
      <c r="H61" s="40"/>
      <c r="I61" s="40"/>
      <c r="J61" s="40"/>
      <c r="K61" s="40"/>
      <c r="L61" s="26"/>
      <c r="M61" s="26"/>
      <c r="N61" s="26"/>
      <c r="O61" s="26"/>
      <c r="P61" s="26"/>
      <c r="Q61" s="26"/>
      <c r="R61" s="26"/>
      <c r="S61" s="26"/>
      <c r="T61" s="27"/>
    </row>
    <row r="62" spans="6:20" x14ac:dyDescent="0.15">
      <c r="F62" s="23"/>
      <c r="G62" s="23"/>
      <c r="H62" s="40"/>
      <c r="I62" s="40"/>
      <c r="J62" s="40"/>
      <c r="K62" s="40"/>
      <c r="L62" s="26"/>
      <c r="M62" s="26"/>
      <c r="N62" s="26"/>
      <c r="O62" s="26"/>
      <c r="P62" s="26"/>
      <c r="Q62" s="26"/>
      <c r="R62" s="26"/>
      <c r="S62" s="26"/>
      <c r="T62" s="26"/>
    </row>
    <row r="63" spans="6:20" x14ac:dyDescent="0.15">
      <c r="F63" s="23"/>
      <c r="G63" s="23"/>
      <c r="H63" s="40"/>
      <c r="I63" s="40"/>
      <c r="J63" s="40"/>
      <c r="K63" s="40"/>
      <c r="L63" s="26"/>
      <c r="M63" s="26"/>
      <c r="N63" s="26"/>
      <c r="O63" s="26"/>
      <c r="P63" s="26"/>
      <c r="Q63" s="26"/>
      <c r="R63" s="26"/>
      <c r="S63" s="26"/>
      <c r="T63" s="26"/>
    </row>
    <row r="64" spans="6:20" x14ac:dyDescent="0.15">
      <c r="F64" s="23"/>
      <c r="G64" s="23"/>
      <c r="H64" s="40"/>
      <c r="I64" s="40"/>
      <c r="J64" s="40"/>
      <c r="K64" s="40"/>
      <c r="L64" s="26"/>
      <c r="M64" s="26"/>
      <c r="N64" s="26"/>
      <c r="O64" s="26"/>
      <c r="P64" s="26"/>
      <c r="Q64" s="26"/>
      <c r="R64" s="26"/>
      <c r="S64" s="26"/>
      <c r="T64" s="26"/>
    </row>
    <row r="65" spans="6:20" x14ac:dyDescent="0.15">
      <c r="F65" s="23"/>
      <c r="G65" s="23"/>
      <c r="H65" s="40"/>
      <c r="I65" s="40"/>
      <c r="J65" s="40"/>
      <c r="K65" s="40"/>
      <c r="L65" s="26"/>
      <c r="M65" s="26"/>
      <c r="N65" s="26"/>
      <c r="O65" s="26"/>
      <c r="P65" s="26"/>
      <c r="Q65" s="26"/>
      <c r="R65" s="26"/>
      <c r="S65" s="26"/>
      <c r="T65" s="26"/>
    </row>
    <row r="66" spans="6:20" x14ac:dyDescent="0.15">
      <c r="F66" s="24"/>
      <c r="G66" s="24"/>
      <c r="H66" s="41"/>
      <c r="I66" s="41"/>
      <c r="J66" s="41"/>
      <c r="K66" s="41"/>
      <c r="L66" s="27"/>
      <c r="M66" s="27"/>
      <c r="N66" s="27"/>
      <c r="O66" s="27"/>
      <c r="P66" s="27"/>
      <c r="Q66" s="27"/>
      <c r="R66" s="27"/>
      <c r="S66" s="27"/>
      <c r="T66" s="26"/>
    </row>
    <row r="67" spans="6:20" x14ac:dyDescent="0.15">
      <c r="F67" s="23"/>
      <c r="G67" s="23"/>
      <c r="H67" s="40"/>
      <c r="I67" s="40"/>
      <c r="J67" s="40"/>
      <c r="K67" s="40"/>
      <c r="L67" s="26"/>
      <c r="M67" s="26"/>
      <c r="N67" s="26"/>
      <c r="O67" s="26"/>
      <c r="P67" s="26"/>
      <c r="Q67" s="26"/>
      <c r="R67" s="26"/>
      <c r="S67" s="26"/>
      <c r="T67" s="26"/>
    </row>
    <row r="68" spans="6:20" x14ac:dyDescent="0.15">
      <c r="F68" s="23"/>
      <c r="G68" s="23"/>
      <c r="H68" s="40"/>
      <c r="I68" s="40"/>
      <c r="J68" s="40"/>
      <c r="K68" s="40"/>
      <c r="L68" s="26"/>
      <c r="M68" s="26"/>
      <c r="N68" s="26"/>
      <c r="O68" s="26"/>
      <c r="P68" s="26"/>
      <c r="Q68" s="26"/>
      <c r="R68" s="26"/>
      <c r="S68" s="26"/>
      <c r="T68" s="26"/>
    </row>
    <row r="69" spans="6:20" x14ac:dyDescent="0.15">
      <c r="F69" s="24"/>
      <c r="G69" s="24"/>
      <c r="H69" s="41"/>
      <c r="I69" s="41"/>
      <c r="J69" s="41"/>
      <c r="K69" s="41"/>
      <c r="L69" s="27"/>
      <c r="M69" s="27"/>
      <c r="N69" s="27"/>
      <c r="O69" s="27"/>
      <c r="P69" s="27"/>
      <c r="Q69" s="27"/>
      <c r="R69" s="27"/>
      <c r="S69" s="27"/>
      <c r="T69" s="27"/>
    </row>
    <row r="70" spans="6:20" x14ac:dyDescent="0.15">
      <c r="F70" s="23"/>
      <c r="G70" s="23"/>
      <c r="H70" s="40"/>
      <c r="I70" s="40"/>
      <c r="J70" s="40"/>
      <c r="K70" s="40"/>
      <c r="L70" s="26"/>
      <c r="M70" s="26"/>
      <c r="N70" s="26"/>
      <c r="O70" s="26"/>
      <c r="P70" s="26"/>
      <c r="Q70" s="26"/>
      <c r="R70" s="26"/>
      <c r="S70" s="26"/>
      <c r="T70" s="27"/>
    </row>
    <row r="71" spans="6:20" x14ac:dyDescent="0.15">
      <c r="F71" s="23"/>
      <c r="G71" s="23"/>
      <c r="H71" s="40"/>
      <c r="I71" s="40"/>
      <c r="J71" s="40"/>
      <c r="K71" s="40"/>
      <c r="L71" s="26"/>
      <c r="M71" s="26"/>
      <c r="N71" s="26"/>
      <c r="O71" s="26"/>
      <c r="P71" s="26"/>
      <c r="Q71" s="26"/>
      <c r="R71" s="26"/>
      <c r="S71" s="26"/>
      <c r="T71" s="26"/>
    </row>
    <row r="72" spans="6:20" x14ac:dyDescent="0.15">
      <c r="F72" s="24"/>
      <c r="G72" s="24"/>
      <c r="H72" s="41"/>
      <c r="I72" s="41"/>
      <c r="J72" s="41"/>
      <c r="K72" s="41"/>
      <c r="L72" s="27"/>
      <c r="M72" s="27"/>
      <c r="N72" s="27"/>
      <c r="O72" s="27"/>
      <c r="P72" s="27"/>
      <c r="Q72" s="27"/>
      <c r="R72" s="27"/>
      <c r="S72" s="27"/>
      <c r="T72" s="26"/>
    </row>
    <row r="73" spans="6:20" x14ac:dyDescent="0.15">
      <c r="F73" s="23"/>
      <c r="G73" s="23"/>
      <c r="H73" s="40"/>
      <c r="I73" s="40"/>
      <c r="J73" s="40"/>
      <c r="K73" s="40"/>
      <c r="L73" s="26"/>
      <c r="M73" s="26"/>
      <c r="N73" s="26"/>
      <c r="O73" s="26"/>
      <c r="P73" s="26"/>
      <c r="Q73" s="26"/>
      <c r="R73" s="26"/>
      <c r="S73" s="26"/>
      <c r="T73" s="26"/>
    </row>
    <row r="74" spans="6:20" x14ac:dyDescent="0.15">
      <c r="F74" s="23"/>
      <c r="G74" s="23"/>
      <c r="H74" s="40"/>
      <c r="I74" s="40"/>
      <c r="J74" s="40"/>
      <c r="K74" s="40"/>
      <c r="L74" s="26"/>
      <c r="M74" s="26"/>
      <c r="N74" s="26"/>
      <c r="O74" s="26"/>
      <c r="P74" s="26"/>
      <c r="Q74" s="26"/>
      <c r="R74" s="26"/>
      <c r="S74" s="26"/>
      <c r="T74" s="26"/>
    </row>
    <row r="75" spans="6:20" x14ac:dyDescent="0.15">
      <c r="F75" s="23"/>
      <c r="G75" s="23"/>
      <c r="H75" s="40"/>
      <c r="I75" s="40"/>
      <c r="J75" s="40"/>
      <c r="K75" s="40"/>
      <c r="L75" s="26"/>
      <c r="M75" s="26"/>
      <c r="N75" s="26"/>
      <c r="O75" s="26"/>
      <c r="P75" s="26"/>
      <c r="Q75" s="26"/>
      <c r="R75" s="26"/>
      <c r="S75" s="26"/>
      <c r="T75" s="26"/>
    </row>
    <row r="76" spans="6:20" x14ac:dyDescent="0.15">
      <c r="F76" s="23"/>
      <c r="G76" s="23"/>
      <c r="H76" s="40"/>
      <c r="I76" s="40"/>
      <c r="J76" s="40"/>
      <c r="K76" s="40"/>
      <c r="L76" s="26"/>
      <c r="M76" s="26"/>
      <c r="N76" s="26"/>
      <c r="O76" s="26"/>
      <c r="P76" s="26"/>
      <c r="Q76" s="26"/>
      <c r="R76" s="26"/>
      <c r="S76" s="26"/>
      <c r="T76" s="26"/>
    </row>
    <row r="77" spans="6:20" x14ac:dyDescent="0.15">
      <c r="F77" s="23"/>
      <c r="G77" s="23"/>
      <c r="H77" s="40"/>
      <c r="I77" s="40"/>
      <c r="J77" s="40"/>
      <c r="K77" s="40"/>
      <c r="L77" s="26"/>
      <c r="M77" s="26"/>
      <c r="N77" s="26"/>
      <c r="O77" s="26"/>
      <c r="P77" s="26"/>
      <c r="Q77" s="26"/>
      <c r="R77" s="26"/>
      <c r="S77" s="26"/>
      <c r="T77" s="26"/>
    </row>
    <row r="78" spans="6:20" x14ac:dyDescent="0.15">
      <c r="F78" s="23"/>
      <c r="G78" s="23"/>
      <c r="H78" s="40"/>
      <c r="I78" s="40"/>
      <c r="J78" s="40"/>
      <c r="K78" s="40"/>
      <c r="L78" s="26"/>
      <c r="M78" s="26"/>
      <c r="N78" s="26"/>
      <c r="O78" s="26"/>
      <c r="P78" s="26"/>
      <c r="Q78" s="26"/>
      <c r="R78" s="26"/>
      <c r="S78" s="26"/>
      <c r="T78" s="26"/>
    </row>
    <row r="79" spans="6:20" x14ac:dyDescent="0.15">
      <c r="F79" s="23"/>
      <c r="G79" s="23"/>
      <c r="H79" s="40"/>
      <c r="I79" s="40"/>
      <c r="J79" s="40"/>
      <c r="K79" s="40"/>
      <c r="L79" s="26"/>
      <c r="M79" s="26"/>
      <c r="N79" s="26"/>
      <c r="O79" s="26"/>
      <c r="P79" s="26"/>
      <c r="Q79" s="26"/>
      <c r="R79" s="26"/>
      <c r="S79" s="26"/>
      <c r="T79" s="26"/>
    </row>
    <row r="80" spans="6:20" x14ac:dyDescent="0.15">
      <c r="F80" s="23"/>
      <c r="G80" s="23"/>
      <c r="H80" s="40"/>
      <c r="I80" s="40"/>
      <c r="J80" s="40"/>
      <c r="K80" s="40"/>
      <c r="L80" s="26"/>
      <c r="M80" s="26"/>
      <c r="N80" s="26"/>
      <c r="O80" s="26"/>
      <c r="P80" s="26"/>
      <c r="Q80" s="26"/>
      <c r="R80" s="26"/>
      <c r="S80" s="26"/>
      <c r="T80" s="26"/>
    </row>
    <row r="81" spans="6:20" x14ac:dyDescent="0.15">
      <c r="F81" s="23"/>
      <c r="G81" s="23"/>
      <c r="H81" s="40"/>
      <c r="I81" s="40"/>
      <c r="J81" s="40"/>
      <c r="K81" s="40"/>
      <c r="L81" s="26"/>
      <c r="M81" s="26"/>
      <c r="N81" s="26"/>
      <c r="O81" s="26"/>
      <c r="P81" s="26"/>
      <c r="Q81" s="26"/>
      <c r="R81" s="26"/>
      <c r="S81" s="26"/>
      <c r="T81" s="26"/>
    </row>
    <row r="82" spans="6:20" x14ac:dyDescent="0.15">
      <c r="F82" s="23"/>
      <c r="G82" s="23"/>
      <c r="H82" s="40"/>
      <c r="I82" s="40"/>
      <c r="J82" s="40"/>
      <c r="K82" s="40"/>
      <c r="L82" s="26"/>
      <c r="M82" s="26"/>
      <c r="N82" s="26"/>
      <c r="O82" s="26"/>
      <c r="P82" s="26"/>
      <c r="Q82" s="26"/>
      <c r="R82" s="26"/>
      <c r="S82" s="26"/>
      <c r="T82" s="26"/>
    </row>
    <row r="83" spans="6:20" x14ac:dyDescent="0.15">
      <c r="F83" s="23"/>
      <c r="G83" s="23"/>
      <c r="H83" s="40"/>
      <c r="I83" s="40"/>
      <c r="J83" s="40"/>
      <c r="K83" s="40"/>
      <c r="L83" s="26"/>
      <c r="M83" s="26"/>
      <c r="N83" s="26"/>
      <c r="O83" s="26"/>
      <c r="P83" s="26"/>
      <c r="Q83" s="26"/>
      <c r="R83" s="26"/>
      <c r="S83" s="26"/>
      <c r="T83" s="26"/>
    </row>
    <row r="84" spans="6:20" x14ac:dyDescent="0.15">
      <c r="F84" s="23"/>
      <c r="G84" s="23"/>
      <c r="H84" s="40"/>
      <c r="I84" s="40"/>
      <c r="J84" s="40"/>
      <c r="K84" s="40"/>
      <c r="L84" s="26"/>
      <c r="M84" s="26"/>
      <c r="N84" s="26"/>
      <c r="O84" s="26"/>
      <c r="P84" s="26"/>
      <c r="Q84" s="26"/>
      <c r="R84" s="26"/>
      <c r="S84" s="26"/>
      <c r="T84" s="26"/>
    </row>
    <row r="85" spans="6:20" x14ac:dyDescent="0.15">
      <c r="F85" s="23"/>
      <c r="G85" s="23"/>
      <c r="H85" s="40"/>
      <c r="I85" s="40"/>
      <c r="J85" s="40"/>
      <c r="K85" s="40"/>
      <c r="L85" s="26"/>
      <c r="M85" s="26"/>
      <c r="N85" s="26"/>
      <c r="O85" s="26"/>
      <c r="P85" s="26"/>
      <c r="Q85" s="26"/>
      <c r="R85" s="26"/>
      <c r="S85" s="26"/>
      <c r="T85" s="26"/>
    </row>
    <row r="86" spans="6:20" x14ac:dyDescent="0.15">
      <c r="F86" s="23"/>
      <c r="G86" s="23"/>
      <c r="H86" s="40"/>
      <c r="I86" s="40"/>
      <c r="J86" s="40"/>
      <c r="K86" s="40"/>
      <c r="L86" s="26"/>
      <c r="M86" s="26"/>
      <c r="N86" s="26"/>
      <c r="O86" s="26"/>
      <c r="P86" s="26"/>
      <c r="Q86" s="26"/>
      <c r="R86" s="26"/>
      <c r="S86" s="26"/>
      <c r="T86" s="26"/>
    </row>
    <row r="87" spans="6:20" x14ac:dyDescent="0.15">
      <c r="F87" s="23"/>
      <c r="G87" s="23"/>
      <c r="H87" s="40"/>
      <c r="I87" s="40"/>
      <c r="J87" s="40"/>
      <c r="K87" s="40"/>
      <c r="L87" s="26"/>
      <c r="M87" s="26"/>
      <c r="N87" s="26"/>
      <c r="O87" s="26"/>
      <c r="P87" s="26"/>
      <c r="Q87" s="26"/>
      <c r="R87" s="26"/>
      <c r="S87" s="26"/>
      <c r="T87" s="26"/>
    </row>
    <row r="88" spans="6:20" x14ac:dyDescent="0.15">
      <c r="F88" s="23"/>
      <c r="G88" s="23"/>
      <c r="H88" s="40"/>
      <c r="I88" s="40"/>
      <c r="J88" s="40"/>
      <c r="K88" s="40"/>
      <c r="L88" s="26"/>
      <c r="M88" s="26"/>
      <c r="N88" s="26"/>
      <c r="O88" s="26"/>
      <c r="P88" s="26"/>
      <c r="Q88" s="26"/>
      <c r="R88" s="26"/>
      <c r="S88" s="26"/>
      <c r="T88" s="26"/>
    </row>
    <row r="89" spans="6:20" x14ac:dyDescent="0.15">
      <c r="F89" s="23"/>
      <c r="G89" s="23"/>
      <c r="H89" s="40"/>
      <c r="I89" s="40"/>
      <c r="J89" s="40"/>
      <c r="K89" s="40"/>
      <c r="L89" s="26"/>
      <c r="M89" s="26"/>
      <c r="N89" s="26"/>
      <c r="O89" s="26"/>
      <c r="P89" s="26"/>
      <c r="Q89" s="26"/>
      <c r="R89" s="26"/>
      <c r="S89" s="26"/>
      <c r="T89" s="26"/>
    </row>
    <row r="90" spans="6:20" x14ac:dyDescent="0.15">
      <c r="F90" s="23"/>
      <c r="G90" s="23"/>
      <c r="H90" s="40"/>
      <c r="I90" s="40"/>
      <c r="J90" s="40"/>
      <c r="K90" s="40"/>
      <c r="L90" s="26"/>
      <c r="M90" s="26"/>
      <c r="N90" s="26"/>
      <c r="O90" s="26"/>
      <c r="P90" s="26"/>
      <c r="Q90" s="26"/>
      <c r="R90" s="26"/>
      <c r="S90" s="26"/>
      <c r="T90" s="26"/>
    </row>
    <row r="91" spans="6:20" x14ac:dyDescent="0.15">
      <c r="F91" s="23"/>
      <c r="G91" s="23"/>
      <c r="H91" s="40"/>
      <c r="I91" s="40"/>
      <c r="J91" s="40"/>
      <c r="K91" s="40"/>
      <c r="L91" s="26"/>
      <c r="M91" s="26"/>
      <c r="N91" s="26"/>
      <c r="O91" s="26"/>
      <c r="P91" s="26"/>
      <c r="Q91" s="26"/>
      <c r="R91" s="26"/>
      <c r="S91" s="26"/>
      <c r="T91" s="26"/>
    </row>
    <row r="92" spans="6:20" x14ac:dyDescent="0.15">
      <c r="F92" s="23"/>
      <c r="G92" s="23"/>
      <c r="H92" s="40"/>
      <c r="I92" s="40"/>
      <c r="J92" s="40"/>
      <c r="K92" s="40"/>
      <c r="L92" s="26"/>
      <c r="M92" s="26"/>
      <c r="N92" s="26"/>
      <c r="O92" s="26"/>
      <c r="P92" s="26"/>
      <c r="Q92" s="26"/>
      <c r="R92" s="26"/>
      <c r="S92" s="26"/>
      <c r="T92" s="26"/>
    </row>
  </sheetData>
  <mergeCells count="1">
    <mergeCell ref="A1:U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tabSelected="1" zoomScale="55" zoomScaleNormal="55" workbookViewId="0">
      <selection activeCell="E14" sqref="E14"/>
    </sheetView>
  </sheetViews>
  <sheetFormatPr defaultRowHeight="13.5" x14ac:dyDescent="0.15"/>
  <cols>
    <col min="1" max="4" width="9.125" style="8" bestFit="1" customWidth="1"/>
    <col min="5" max="5" width="10.5" style="8" bestFit="1" customWidth="1"/>
    <col min="6" max="6" width="9.125" style="8" bestFit="1" customWidth="1"/>
    <col min="7" max="9" width="9.125" style="8" customWidth="1"/>
    <col min="10" max="10" width="9.125" style="32" customWidth="1"/>
    <col min="11" max="11" width="12.5" style="8" customWidth="1"/>
    <col min="12" max="12" width="9.125" style="8" customWidth="1"/>
    <col min="13" max="13" width="9.125" style="32" customWidth="1"/>
    <col min="14" max="14" width="9.125" style="38" customWidth="1"/>
    <col min="15" max="15" width="11.875" style="38" customWidth="1"/>
    <col min="16" max="16" width="11.75" style="8" customWidth="1"/>
    <col min="17" max="17" width="9.375" style="8" customWidth="1"/>
    <col min="18" max="18" width="12.75" style="43" customWidth="1"/>
    <col min="19" max="19" width="9.875" style="43" customWidth="1"/>
    <col min="20" max="22" width="9" style="8"/>
    <col min="23" max="23" width="9.875" style="8" customWidth="1"/>
    <col min="24" max="16384" width="9" style="8"/>
  </cols>
  <sheetData>
    <row r="1" spans="1:20" s="10" customFormat="1" ht="24" x14ac:dyDescent="0.35">
      <c r="A1" s="79" t="s">
        <v>289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42"/>
      <c r="S1" s="42"/>
    </row>
    <row r="2" spans="1:20" ht="15.75" thickBot="1" x14ac:dyDescent="0.3">
      <c r="A2" s="48" t="s">
        <v>280</v>
      </c>
      <c r="B2" s="49" t="s">
        <v>44</v>
      </c>
      <c r="C2" s="49" t="s">
        <v>42</v>
      </c>
      <c r="D2" s="49" t="s">
        <v>43</v>
      </c>
      <c r="E2" s="48" t="s">
        <v>52</v>
      </c>
      <c r="F2" s="50" t="s">
        <v>264</v>
      </c>
      <c r="G2" s="51" t="s">
        <v>266</v>
      </c>
      <c r="H2" s="51" t="s">
        <v>265</v>
      </c>
      <c r="I2" s="52" t="s">
        <v>272</v>
      </c>
      <c r="J2" s="52" t="s">
        <v>267</v>
      </c>
      <c r="K2" s="52" t="s">
        <v>273</v>
      </c>
      <c r="L2" s="48" t="s">
        <v>275</v>
      </c>
      <c r="M2" s="48" t="s">
        <v>276</v>
      </c>
      <c r="N2" s="76"/>
      <c r="O2" s="77"/>
      <c r="P2" s="53" t="s">
        <v>290</v>
      </c>
      <c r="Q2" s="53"/>
      <c r="R2" s="8"/>
      <c r="S2" s="8"/>
    </row>
    <row r="3" spans="1:20" ht="15" x14ac:dyDescent="0.25">
      <c r="A3" s="53">
        <v>2</v>
      </c>
      <c r="B3" s="53">
        <v>7.4909999999999997</v>
      </c>
      <c r="C3" s="53">
        <v>7.4169999999999998</v>
      </c>
      <c r="D3" s="53">
        <v>7.5919999999999996</v>
      </c>
      <c r="E3" s="53">
        <v>2045316</v>
      </c>
      <c r="F3" s="53">
        <v>0.56999999999999995</v>
      </c>
      <c r="G3" s="53">
        <v>0.55000000000000004</v>
      </c>
      <c r="H3" s="53">
        <v>0.55000000000000004</v>
      </c>
      <c r="I3" s="54">
        <f>AVERAGE(F3:H3)</f>
        <v>0.55666666666666675</v>
      </c>
      <c r="J3" s="54">
        <f>STDEV(F3:I3)</f>
        <v>9.4280904158205898E-3</v>
      </c>
      <c r="K3" s="53" t="str">
        <f>CONCATENATE(TEXT(ROUND(I3,2),"0.00"),"±",TEXT(ROUND(J3,3),"0.00"))</f>
        <v>0.56±0.01</v>
      </c>
      <c r="L3" s="53" t="s">
        <v>126</v>
      </c>
      <c r="M3" s="53" t="s">
        <v>77</v>
      </c>
      <c r="N3" s="78"/>
      <c r="O3" s="56">
        <v>0.55666666666666675</v>
      </c>
      <c r="P3" s="53"/>
      <c r="Q3" s="53"/>
      <c r="R3" s="44"/>
      <c r="S3" s="44"/>
      <c r="T3" s="44"/>
    </row>
    <row r="4" spans="1:20" ht="15" x14ac:dyDescent="0.25">
      <c r="A4" s="53">
        <v>3</v>
      </c>
      <c r="B4" s="53">
        <v>7.7229999999999999</v>
      </c>
      <c r="C4" s="53">
        <v>7.6920000000000002</v>
      </c>
      <c r="D4" s="53">
        <v>7.875</v>
      </c>
      <c r="E4" s="53">
        <v>13999043</v>
      </c>
      <c r="F4" s="53">
        <v>3.88</v>
      </c>
      <c r="G4" s="53">
        <v>3.87</v>
      </c>
      <c r="H4" s="53">
        <v>3.85</v>
      </c>
      <c r="I4" s="54">
        <f t="shared" ref="I4:I54" si="0">AVERAGE(F4:H4)</f>
        <v>3.8666666666666667</v>
      </c>
      <c r="J4" s="54">
        <f t="shared" ref="J4:J54" si="1">STDEV(F4:I4)</f>
        <v>1.2472191289246403E-2</v>
      </c>
      <c r="K4" s="53" t="str">
        <f t="shared" ref="K4:K54" si="2">CONCATENATE(TEXT(ROUND(I4,2),"0.00"),"±",TEXT(ROUND(J4,3),"0.00"))</f>
        <v>3.87±0.01</v>
      </c>
      <c r="L4" s="53" t="s">
        <v>126</v>
      </c>
      <c r="M4" s="53" t="s">
        <v>31</v>
      </c>
      <c r="N4" s="78"/>
      <c r="O4" s="56">
        <v>3.8666666666666667</v>
      </c>
      <c r="P4" s="53"/>
      <c r="Q4" s="53"/>
      <c r="R4" s="44"/>
      <c r="S4" s="44"/>
      <c r="T4" s="44"/>
    </row>
    <row r="5" spans="1:20" ht="15" x14ac:dyDescent="0.25">
      <c r="A5" s="53">
        <v>4</v>
      </c>
      <c r="B5" s="53">
        <v>8.2509999999999994</v>
      </c>
      <c r="C5" s="53">
        <v>8.1999999999999993</v>
      </c>
      <c r="D5" s="53">
        <v>8.3249999999999993</v>
      </c>
      <c r="E5" s="53">
        <v>130664</v>
      </c>
      <c r="F5" s="53">
        <v>0.04</v>
      </c>
      <c r="G5" s="53">
        <v>0.04</v>
      </c>
      <c r="H5" s="53">
        <v>0.04</v>
      </c>
      <c r="I5" s="54">
        <f t="shared" si="0"/>
        <v>0.04</v>
      </c>
      <c r="J5" s="54">
        <f t="shared" si="1"/>
        <v>0</v>
      </c>
      <c r="K5" s="53" t="str">
        <f t="shared" si="2"/>
        <v>0.04±0.00</v>
      </c>
      <c r="L5" s="53" t="s">
        <v>126</v>
      </c>
      <c r="M5" s="53" t="s">
        <v>15</v>
      </c>
      <c r="N5" s="78"/>
      <c r="O5" s="56">
        <v>0.04</v>
      </c>
      <c r="P5" s="53"/>
      <c r="Q5" s="53"/>
      <c r="R5" s="44"/>
      <c r="S5" s="44"/>
      <c r="T5" s="44"/>
    </row>
    <row r="6" spans="1:20" ht="15" x14ac:dyDescent="0.25">
      <c r="A6" s="53">
        <v>6</v>
      </c>
      <c r="B6" s="53">
        <v>9.2129999999999992</v>
      </c>
      <c r="C6" s="53">
        <v>9.125</v>
      </c>
      <c r="D6" s="53">
        <v>9.2750000000000004</v>
      </c>
      <c r="E6" s="53">
        <v>12350218</v>
      </c>
      <c r="F6" s="53">
        <v>3.42</v>
      </c>
      <c r="G6" s="56">
        <v>3.43</v>
      </c>
      <c r="H6" s="53">
        <v>3.4</v>
      </c>
      <c r="I6" s="54">
        <f t="shared" si="0"/>
        <v>3.4166666666666665</v>
      </c>
      <c r="J6" s="54">
        <f t="shared" si="1"/>
        <v>1.2472191289246561E-2</v>
      </c>
      <c r="K6" s="53" t="str">
        <f t="shared" si="2"/>
        <v>3.42±0.01</v>
      </c>
      <c r="L6" s="53" t="s">
        <v>126</v>
      </c>
      <c r="M6" s="53" t="s">
        <v>35</v>
      </c>
      <c r="N6" s="78"/>
      <c r="O6" s="56">
        <v>3.4166666666666665</v>
      </c>
      <c r="P6" s="53"/>
      <c r="Q6" s="53"/>
      <c r="R6" s="44"/>
      <c r="S6" s="44"/>
      <c r="T6" s="44"/>
    </row>
    <row r="7" spans="1:20" ht="15" x14ac:dyDescent="0.25">
      <c r="A7" s="53">
        <v>7</v>
      </c>
      <c r="B7" s="53">
        <v>9.3170000000000002</v>
      </c>
      <c r="C7" s="53">
        <v>9.2750000000000004</v>
      </c>
      <c r="D7" s="53">
        <v>9.4079999999999995</v>
      </c>
      <c r="E7" s="53">
        <v>1386460</v>
      </c>
      <c r="F7" s="53">
        <v>0.38</v>
      </c>
      <c r="G7" s="53">
        <v>0.39</v>
      </c>
      <c r="H7" s="53">
        <v>0.37</v>
      </c>
      <c r="I7" s="54">
        <f t="shared" si="0"/>
        <v>0.38000000000000006</v>
      </c>
      <c r="J7" s="54">
        <f t="shared" si="1"/>
        <v>8.1649658092772682E-3</v>
      </c>
      <c r="K7" s="53" t="str">
        <f t="shared" si="2"/>
        <v>0.38±0.01</v>
      </c>
      <c r="L7" s="53" t="s">
        <v>126</v>
      </c>
      <c r="M7" s="53" t="s">
        <v>78</v>
      </c>
      <c r="N7" s="78"/>
      <c r="O7" s="56">
        <v>0.38000000000000006</v>
      </c>
      <c r="P7" s="53"/>
      <c r="Q7" s="53"/>
      <c r="R7" s="44"/>
      <c r="S7" s="44"/>
      <c r="T7" s="44"/>
    </row>
    <row r="8" spans="1:20" ht="15" x14ac:dyDescent="0.25">
      <c r="A8" s="53">
        <v>8</v>
      </c>
      <c r="B8" s="53">
        <v>9.9670000000000005</v>
      </c>
      <c r="C8" s="53">
        <v>9.9420000000000002</v>
      </c>
      <c r="D8" s="53" t="s">
        <v>45</v>
      </c>
      <c r="E8" s="53">
        <v>53826532</v>
      </c>
      <c r="F8" s="53">
        <v>14.91</v>
      </c>
      <c r="G8" s="53">
        <v>14.93</v>
      </c>
      <c r="H8" s="53">
        <v>14.89</v>
      </c>
      <c r="I8" s="54">
        <f t="shared" si="0"/>
        <v>14.910000000000002</v>
      </c>
      <c r="J8" s="54">
        <f t="shared" si="1"/>
        <v>1.6329931618554172E-2</v>
      </c>
      <c r="K8" s="53" t="str">
        <f t="shared" si="2"/>
        <v>14.91±0.02</v>
      </c>
      <c r="L8" s="53" t="s">
        <v>126</v>
      </c>
      <c r="M8" s="53" t="s">
        <v>20</v>
      </c>
      <c r="N8" s="78"/>
      <c r="O8" s="56">
        <v>14.910000000000002</v>
      </c>
      <c r="P8" s="53"/>
      <c r="Q8" s="53"/>
      <c r="R8" s="44"/>
      <c r="S8" s="44"/>
      <c r="T8" s="44"/>
    </row>
    <row r="9" spans="1:20" ht="15" x14ac:dyDescent="0.25">
      <c r="A9" s="53">
        <v>9</v>
      </c>
      <c r="B9" s="53" t="s">
        <v>48</v>
      </c>
      <c r="C9" s="53" t="s">
        <v>50</v>
      </c>
      <c r="D9" s="53" t="s">
        <v>46</v>
      </c>
      <c r="E9" s="53">
        <v>9146314</v>
      </c>
      <c r="F9" s="53">
        <v>2.5299999999999998</v>
      </c>
      <c r="G9" s="53">
        <v>2.54</v>
      </c>
      <c r="H9" s="53">
        <v>2.54</v>
      </c>
      <c r="I9" s="54">
        <f t="shared" si="0"/>
        <v>2.5366666666666666</v>
      </c>
      <c r="J9" s="54">
        <f t="shared" si="1"/>
        <v>4.7140452079104259E-3</v>
      </c>
      <c r="K9" s="53" t="str">
        <f t="shared" si="2"/>
        <v>2.54±0.01</v>
      </c>
      <c r="L9" s="53" t="s">
        <v>126</v>
      </c>
      <c r="M9" s="53" t="s">
        <v>36</v>
      </c>
      <c r="N9" s="78"/>
      <c r="O9" s="56">
        <v>2.5366666666666666</v>
      </c>
      <c r="P9" s="53"/>
      <c r="Q9" s="53"/>
      <c r="R9" s="44"/>
      <c r="S9" s="44"/>
      <c r="T9" s="44"/>
    </row>
    <row r="10" spans="1:20" ht="15" x14ac:dyDescent="0.25">
      <c r="A10" s="53">
        <v>10</v>
      </c>
      <c r="B10" s="53" t="s">
        <v>49</v>
      </c>
      <c r="C10" s="53" t="s">
        <v>51</v>
      </c>
      <c r="D10" s="53">
        <v>11.108000000000001</v>
      </c>
      <c r="E10" s="53">
        <v>9188948</v>
      </c>
      <c r="F10" s="53">
        <v>2.5499999999999998</v>
      </c>
      <c r="G10" s="53">
        <v>2.54</v>
      </c>
      <c r="H10" s="53">
        <v>2.5499999999999998</v>
      </c>
      <c r="I10" s="54">
        <f t="shared" si="0"/>
        <v>2.5466666666666664</v>
      </c>
      <c r="J10" s="54">
        <f t="shared" si="1"/>
        <v>4.714045207910216E-3</v>
      </c>
      <c r="K10" s="53" t="str">
        <f t="shared" si="2"/>
        <v>2.55±0.01</v>
      </c>
      <c r="L10" s="53" t="s">
        <v>126</v>
      </c>
      <c r="M10" s="53" t="s">
        <v>245</v>
      </c>
      <c r="N10" s="78"/>
      <c r="O10" s="56">
        <v>2.5466666666666664</v>
      </c>
      <c r="P10" s="53"/>
      <c r="Q10" s="53"/>
      <c r="R10" s="44"/>
      <c r="S10" s="44"/>
      <c r="T10" s="44"/>
    </row>
    <row r="11" spans="1:20" ht="15" x14ac:dyDescent="0.25">
      <c r="A11" s="53">
        <v>11</v>
      </c>
      <c r="B11" s="53">
        <v>11.353999999999999</v>
      </c>
      <c r="C11" s="53">
        <v>11.257999999999999</v>
      </c>
      <c r="D11" s="53">
        <v>11.417</v>
      </c>
      <c r="E11" s="53">
        <v>1814778</v>
      </c>
      <c r="F11" s="53">
        <v>0.5</v>
      </c>
      <c r="G11" s="53">
        <v>0.49</v>
      </c>
      <c r="H11" s="53">
        <v>0.5</v>
      </c>
      <c r="I11" s="54">
        <f t="shared" si="0"/>
        <v>0.49666666666666665</v>
      </c>
      <c r="J11" s="54">
        <f t="shared" si="1"/>
        <v>4.7140452079103209E-3</v>
      </c>
      <c r="K11" s="53" t="str">
        <f t="shared" si="2"/>
        <v>0.50±0.01</v>
      </c>
      <c r="L11" s="53" t="s">
        <v>127</v>
      </c>
      <c r="M11" s="53" t="s">
        <v>54</v>
      </c>
      <c r="N11" s="78"/>
      <c r="O11" s="56">
        <v>0.49666666666666665</v>
      </c>
      <c r="P11" s="53"/>
      <c r="Q11" s="53"/>
      <c r="R11" s="44"/>
      <c r="S11" s="44"/>
      <c r="T11" s="44"/>
    </row>
    <row r="12" spans="1:20" ht="15" x14ac:dyDescent="0.25">
      <c r="A12" s="53">
        <v>12</v>
      </c>
      <c r="B12" s="53">
        <v>11.555</v>
      </c>
      <c r="C12" s="58">
        <v>11.417</v>
      </c>
      <c r="D12" s="53">
        <v>11.6</v>
      </c>
      <c r="E12" s="53">
        <v>89032607</v>
      </c>
      <c r="F12" s="53">
        <v>24.66</v>
      </c>
      <c r="G12" s="53">
        <v>24.62</v>
      </c>
      <c r="H12" s="53">
        <v>24.69</v>
      </c>
      <c r="I12" s="54">
        <f t="shared" si="0"/>
        <v>24.656666666666666</v>
      </c>
      <c r="J12" s="54">
        <f t="shared" si="1"/>
        <v>2.8674417556808832E-2</v>
      </c>
      <c r="K12" s="53" t="str">
        <f t="shared" si="2"/>
        <v>24.66±0.03</v>
      </c>
      <c r="L12" s="53" t="s">
        <v>126</v>
      </c>
      <c r="M12" s="53" t="s">
        <v>79</v>
      </c>
      <c r="N12" s="78"/>
      <c r="O12" s="56">
        <v>24.656666666666666</v>
      </c>
      <c r="P12" s="53"/>
      <c r="Q12" s="53"/>
      <c r="R12" s="44"/>
      <c r="S12" s="44"/>
      <c r="T12" s="44"/>
    </row>
    <row r="13" spans="1:20" ht="15" x14ac:dyDescent="0.25">
      <c r="A13" s="53">
        <v>13</v>
      </c>
      <c r="B13" s="53">
        <v>11.625999999999999</v>
      </c>
      <c r="C13" s="53">
        <v>11.6</v>
      </c>
      <c r="D13" s="53">
        <v>11.842000000000001</v>
      </c>
      <c r="E13" s="53">
        <v>23923626</v>
      </c>
      <c r="F13" s="53">
        <v>6.63</v>
      </c>
      <c r="G13" s="53">
        <v>6.65</v>
      </c>
      <c r="H13" s="53">
        <v>6.62</v>
      </c>
      <c r="I13" s="54">
        <f t="shared" si="0"/>
        <v>6.6333333333333337</v>
      </c>
      <c r="J13" s="54">
        <f t="shared" si="1"/>
        <v>1.2472191289246601E-2</v>
      </c>
      <c r="K13" s="53" t="str">
        <f t="shared" si="2"/>
        <v>6.63±0.01</v>
      </c>
      <c r="L13" s="53" t="s">
        <v>128</v>
      </c>
      <c r="M13" s="53" t="s">
        <v>17</v>
      </c>
      <c r="N13" s="78"/>
      <c r="O13" s="56">
        <v>6.6333333333333337</v>
      </c>
      <c r="P13" s="53"/>
      <c r="Q13" s="58"/>
      <c r="R13" s="44"/>
      <c r="S13" s="44"/>
      <c r="T13" s="44"/>
    </row>
    <row r="14" spans="1:20" ht="15" x14ac:dyDescent="0.25">
      <c r="A14" s="53">
        <v>14</v>
      </c>
      <c r="B14" s="53">
        <v>11.957000000000001</v>
      </c>
      <c r="C14" s="53">
        <v>11.842000000000001</v>
      </c>
      <c r="D14" s="53">
        <v>12.141999999999999</v>
      </c>
      <c r="E14" s="53">
        <v>28002630</v>
      </c>
      <c r="F14" s="53">
        <v>7.76</v>
      </c>
      <c r="G14" s="53">
        <v>7.76</v>
      </c>
      <c r="H14" s="53">
        <v>7.74</v>
      </c>
      <c r="I14" s="54">
        <f t="shared" si="0"/>
        <v>7.753333333333333</v>
      </c>
      <c r="J14" s="54">
        <f t="shared" si="1"/>
        <v>9.428090415820432E-3</v>
      </c>
      <c r="K14" s="53" t="str">
        <f t="shared" si="2"/>
        <v>7.75±0.01</v>
      </c>
      <c r="L14" s="53" t="s">
        <v>126</v>
      </c>
      <c r="M14" s="53" t="s">
        <v>67</v>
      </c>
      <c r="N14" s="78"/>
      <c r="O14" s="56">
        <v>7.753333333333333</v>
      </c>
      <c r="P14" s="53"/>
      <c r="Q14" s="53"/>
      <c r="R14" s="44"/>
      <c r="S14" s="44"/>
      <c r="T14" s="44"/>
    </row>
    <row r="15" spans="1:20" ht="15" x14ac:dyDescent="0.25">
      <c r="A15" s="53">
        <v>15</v>
      </c>
      <c r="B15" s="53">
        <v>12.398</v>
      </c>
      <c r="C15" s="53">
        <v>12.308</v>
      </c>
      <c r="D15" s="53">
        <v>12.558</v>
      </c>
      <c r="E15" s="53">
        <v>14548992</v>
      </c>
      <c r="F15" s="53">
        <v>4.03</v>
      </c>
      <c r="G15" s="53">
        <v>4.04</v>
      </c>
      <c r="H15" s="53">
        <v>4.03</v>
      </c>
      <c r="I15" s="54">
        <f t="shared" si="0"/>
        <v>4.0333333333333341</v>
      </c>
      <c r="J15" s="54">
        <f t="shared" si="1"/>
        <v>4.714045207910216E-3</v>
      </c>
      <c r="K15" s="53" t="str">
        <f t="shared" si="2"/>
        <v>4.03±0.01</v>
      </c>
      <c r="L15" s="53" t="s">
        <v>126</v>
      </c>
      <c r="M15" s="53" t="s">
        <v>57</v>
      </c>
      <c r="N15" s="78"/>
      <c r="O15" s="56">
        <v>4.0333333333333341</v>
      </c>
      <c r="P15" s="53"/>
      <c r="Q15" s="53"/>
      <c r="R15" s="44"/>
      <c r="S15" s="44"/>
      <c r="T15" s="44"/>
    </row>
    <row r="16" spans="1:20" ht="15" x14ac:dyDescent="0.25">
      <c r="A16" s="53">
        <v>16</v>
      </c>
      <c r="B16" s="53">
        <v>12.83</v>
      </c>
      <c r="C16" s="53">
        <v>12.725</v>
      </c>
      <c r="D16" s="53">
        <v>12.975</v>
      </c>
      <c r="E16" s="53">
        <v>14026375</v>
      </c>
      <c r="F16" s="53">
        <v>3.89</v>
      </c>
      <c r="G16" s="53">
        <v>3.88</v>
      </c>
      <c r="H16" s="53">
        <v>3.89</v>
      </c>
      <c r="I16" s="54">
        <f t="shared" si="0"/>
        <v>3.8866666666666667</v>
      </c>
      <c r="J16" s="54">
        <f t="shared" si="1"/>
        <v>4.7140452079104259E-3</v>
      </c>
      <c r="K16" s="53" t="str">
        <f t="shared" si="2"/>
        <v>3.89±0.01</v>
      </c>
      <c r="L16" s="53" t="s">
        <v>126</v>
      </c>
      <c r="M16" s="53" t="s">
        <v>81</v>
      </c>
      <c r="N16" s="78"/>
      <c r="O16" s="56">
        <v>3.8866666666666667</v>
      </c>
      <c r="P16" s="53"/>
      <c r="Q16" s="53"/>
      <c r="R16" s="44"/>
      <c r="S16" s="44"/>
      <c r="T16" s="44"/>
    </row>
    <row r="17" spans="1:20" ht="15" x14ac:dyDescent="0.25">
      <c r="A17" s="53">
        <v>17</v>
      </c>
      <c r="B17" s="53">
        <v>13.797000000000001</v>
      </c>
      <c r="C17" s="53">
        <v>13.708</v>
      </c>
      <c r="D17" s="53">
        <v>13.95</v>
      </c>
      <c r="E17" s="53">
        <v>532434</v>
      </c>
      <c r="F17" s="53">
        <v>0.15</v>
      </c>
      <c r="G17" s="53">
        <v>0.16</v>
      </c>
      <c r="H17" s="53">
        <v>0.16</v>
      </c>
      <c r="I17" s="54">
        <f t="shared" si="0"/>
        <v>0.15666666666666665</v>
      </c>
      <c r="J17" s="54">
        <f t="shared" si="1"/>
        <v>4.7140452079103209E-3</v>
      </c>
      <c r="K17" s="53" t="str">
        <f t="shared" si="2"/>
        <v>0.16±0.01</v>
      </c>
      <c r="L17" s="53" t="s">
        <v>128</v>
      </c>
      <c r="M17" s="53" t="s">
        <v>18</v>
      </c>
      <c r="N17" s="78"/>
      <c r="O17" s="56">
        <v>0.15666666666666665</v>
      </c>
      <c r="P17" s="53"/>
      <c r="Q17" s="53"/>
      <c r="R17" s="44"/>
      <c r="S17" s="44"/>
      <c r="T17" s="44"/>
    </row>
    <row r="18" spans="1:20" ht="15" x14ac:dyDescent="0.25">
      <c r="A18" s="53">
        <v>18</v>
      </c>
      <c r="B18" s="53">
        <v>14.157999999999999</v>
      </c>
      <c r="C18" s="53">
        <v>13.95</v>
      </c>
      <c r="D18" s="53">
        <v>14.324999999999999</v>
      </c>
      <c r="E18" s="53">
        <v>4879128</v>
      </c>
      <c r="F18" s="53">
        <v>1.35</v>
      </c>
      <c r="G18" s="53">
        <v>1.36</v>
      </c>
      <c r="H18" s="53">
        <v>1.35</v>
      </c>
      <c r="I18" s="54">
        <f t="shared" si="0"/>
        <v>1.3533333333333335</v>
      </c>
      <c r="J18" s="54">
        <f t="shared" si="1"/>
        <v>4.7140452079103209E-3</v>
      </c>
      <c r="K18" s="53" t="str">
        <f t="shared" si="2"/>
        <v>1.35±0.01</v>
      </c>
      <c r="L18" s="53" t="s">
        <v>126</v>
      </c>
      <c r="M18" s="53" t="s">
        <v>16</v>
      </c>
      <c r="N18" s="78"/>
      <c r="O18" s="56">
        <v>1.3533333333333335</v>
      </c>
      <c r="P18" s="53"/>
      <c r="Q18" s="53"/>
      <c r="R18" s="44"/>
      <c r="S18" s="44"/>
      <c r="T18" s="44"/>
    </row>
    <row r="19" spans="1:20" ht="15" x14ac:dyDescent="0.25">
      <c r="A19" s="53">
        <v>21</v>
      </c>
      <c r="B19" s="53">
        <v>14.956</v>
      </c>
      <c r="C19" s="53">
        <v>14.858000000000001</v>
      </c>
      <c r="D19" s="53">
        <v>15.092000000000001</v>
      </c>
      <c r="E19" s="53">
        <v>6564396</v>
      </c>
      <c r="F19" s="53">
        <v>1.82</v>
      </c>
      <c r="G19" s="53">
        <v>1.83</v>
      </c>
      <c r="H19" s="53">
        <v>1.81</v>
      </c>
      <c r="I19" s="54">
        <f t="shared" si="0"/>
        <v>1.8200000000000003</v>
      </c>
      <c r="J19" s="54">
        <f t="shared" si="1"/>
        <v>8.1649658092772682E-3</v>
      </c>
      <c r="K19" s="53" t="str">
        <f t="shared" si="2"/>
        <v>1.82±0.01</v>
      </c>
      <c r="L19" s="53" t="s">
        <v>128</v>
      </c>
      <c r="M19" s="53" t="s">
        <v>69</v>
      </c>
      <c r="N19" s="78"/>
      <c r="O19" s="56">
        <v>1.8200000000000003</v>
      </c>
      <c r="P19" s="53"/>
      <c r="Q19" s="53"/>
      <c r="R19" s="44"/>
      <c r="S19" s="44"/>
      <c r="T19" s="44"/>
    </row>
    <row r="20" spans="1:20" ht="15" x14ac:dyDescent="0.25">
      <c r="A20" s="53">
        <v>25</v>
      </c>
      <c r="B20" s="53" t="s">
        <v>47</v>
      </c>
      <c r="C20" s="53">
        <v>15.824999999999999</v>
      </c>
      <c r="D20" s="53">
        <v>16.033000000000001</v>
      </c>
      <c r="E20" s="53">
        <v>858005</v>
      </c>
      <c r="F20" s="53">
        <v>0.24</v>
      </c>
      <c r="G20" s="53">
        <v>0.25</v>
      </c>
      <c r="H20" s="53">
        <v>0.23</v>
      </c>
      <c r="I20" s="54">
        <f t="shared" si="0"/>
        <v>0.24</v>
      </c>
      <c r="J20" s="54">
        <f t="shared" si="1"/>
        <v>8.164965809277256E-3</v>
      </c>
      <c r="K20" s="53" t="str">
        <f t="shared" si="2"/>
        <v>0.24±0.01</v>
      </c>
      <c r="L20" s="53" t="s">
        <v>128</v>
      </c>
      <c r="M20" s="53" t="s">
        <v>61</v>
      </c>
      <c r="N20" s="78"/>
      <c r="O20" s="56">
        <v>0.24</v>
      </c>
      <c r="P20" s="53"/>
      <c r="Q20" s="53"/>
      <c r="R20" s="44"/>
      <c r="S20" s="44"/>
      <c r="T20" s="44"/>
    </row>
    <row r="21" spans="1:20" ht="15" x14ac:dyDescent="0.25">
      <c r="A21" s="53">
        <v>26</v>
      </c>
      <c r="B21" s="53">
        <v>16.117999999999999</v>
      </c>
      <c r="C21" s="53">
        <v>16.033000000000001</v>
      </c>
      <c r="D21" s="53">
        <v>16.266999999999999</v>
      </c>
      <c r="E21" s="53">
        <v>644164</v>
      </c>
      <c r="F21" s="53">
        <v>0.18</v>
      </c>
      <c r="G21" s="53">
        <v>0.18</v>
      </c>
      <c r="H21" s="53">
        <v>0.17</v>
      </c>
      <c r="I21" s="54">
        <f t="shared" si="0"/>
        <v>0.17666666666666667</v>
      </c>
      <c r="J21" s="54">
        <f t="shared" si="1"/>
        <v>4.7140452079103079E-3</v>
      </c>
      <c r="K21" s="53" t="str">
        <f t="shared" si="2"/>
        <v>0.18±0.01</v>
      </c>
      <c r="L21" s="53" t="s">
        <v>126</v>
      </c>
      <c r="M21" s="53" t="s">
        <v>112</v>
      </c>
      <c r="N21" s="78"/>
      <c r="O21" s="56">
        <v>0.17666666666666667</v>
      </c>
      <c r="P21" s="53"/>
      <c r="Q21" s="53"/>
      <c r="R21" s="44"/>
      <c r="S21" s="44"/>
      <c r="T21" s="44"/>
    </row>
    <row r="22" spans="1:20" ht="15" x14ac:dyDescent="0.25">
      <c r="A22" s="53">
        <v>29</v>
      </c>
      <c r="B22" s="53">
        <v>16.809000000000001</v>
      </c>
      <c r="C22" s="53">
        <v>16.733000000000001</v>
      </c>
      <c r="D22" s="53">
        <v>16.933</v>
      </c>
      <c r="E22" s="53">
        <v>496244</v>
      </c>
      <c r="F22" s="53">
        <v>0.14000000000000001</v>
      </c>
      <c r="G22" s="53">
        <v>0.16</v>
      </c>
      <c r="H22" s="53">
        <v>0.15</v>
      </c>
      <c r="I22" s="54">
        <f t="shared" si="0"/>
        <v>0.15000000000000002</v>
      </c>
      <c r="J22" s="54">
        <f t="shared" si="1"/>
        <v>8.164965809277256E-3</v>
      </c>
      <c r="K22" s="53" t="str">
        <f t="shared" si="2"/>
        <v>0.15±0.01</v>
      </c>
      <c r="L22" s="53" t="s">
        <v>128</v>
      </c>
      <c r="M22" s="53" t="s">
        <v>104</v>
      </c>
      <c r="N22" s="78"/>
      <c r="O22" s="56">
        <v>0.15000000000000002</v>
      </c>
      <c r="P22" s="77"/>
      <c r="Q22" s="53"/>
      <c r="R22" s="44"/>
      <c r="S22" s="44"/>
      <c r="T22" s="44"/>
    </row>
    <row r="23" spans="1:20" ht="15.75" x14ac:dyDescent="0.25">
      <c r="A23" s="53">
        <v>30</v>
      </c>
      <c r="B23" s="53">
        <v>17.268999999999998</v>
      </c>
      <c r="C23" s="53">
        <v>17.2</v>
      </c>
      <c r="D23" s="53">
        <v>17.367000000000001</v>
      </c>
      <c r="E23" s="53">
        <v>271322</v>
      </c>
      <c r="F23" s="53">
        <v>0.08</v>
      </c>
      <c r="G23" s="53">
        <v>0.1</v>
      </c>
      <c r="H23" s="53">
        <v>0.09</v>
      </c>
      <c r="I23" s="54">
        <f t="shared" si="0"/>
        <v>9.0000000000000011E-2</v>
      </c>
      <c r="J23" s="54">
        <f t="shared" si="1"/>
        <v>8.164965809277263E-3</v>
      </c>
      <c r="K23" s="53" t="str">
        <f>CONCATENATE(TEXT(ROUND(I23,2),"0.00"),"±",TEXT(ROUND(J23,3),"0.00"))</f>
        <v>0.09±0.01</v>
      </c>
      <c r="L23" s="53" t="s">
        <v>128</v>
      </c>
      <c r="M23" s="53" t="s">
        <v>177</v>
      </c>
      <c r="N23" s="78"/>
      <c r="O23" s="56">
        <v>9.0000000000000011E-2</v>
      </c>
      <c r="P23" s="73"/>
      <c r="Q23" s="53"/>
      <c r="R23" s="44"/>
      <c r="S23" s="44"/>
      <c r="T23" s="44"/>
    </row>
    <row r="24" spans="1:20" ht="15.75" x14ac:dyDescent="0.25">
      <c r="A24" s="53">
        <v>34</v>
      </c>
      <c r="B24" s="53">
        <v>18.55</v>
      </c>
      <c r="C24" s="53">
        <v>18.399999999999999</v>
      </c>
      <c r="D24" s="53">
        <v>18.774999999999999</v>
      </c>
      <c r="E24" s="53">
        <v>38296188</v>
      </c>
      <c r="F24" s="53">
        <v>10.61</v>
      </c>
      <c r="G24" s="53">
        <v>10.62</v>
      </c>
      <c r="H24" s="53">
        <v>10.62</v>
      </c>
      <c r="I24" s="54">
        <f t="shared" si="0"/>
        <v>10.616666666666665</v>
      </c>
      <c r="J24" s="54">
        <f t="shared" si="1"/>
        <v>4.714045207910216E-3</v>
      </c>
      <c r="K24" s="53" t="str">
        <f t="shared" si="2"/>
        <v>10.62±0.01</v>
      </c>
      <c r="L24" s="53" t="s">
        <v>128</v>
      </c>
      <c r="M24" s="53" t="s">
        <v>83</v>
      </c>
      <c r="N24" s="78"/>
      <c r="O24" s="56">
        <v>10.616666666666665</v>
      </c>
      <c r="P24" s="74"/>
      <c r="Q24" s="53"/>
      <c r="R24" s="44"/>
      <c r="S24" s="44"/>
      <c r="T24" s="44"/>
    </row>
    <row r="25" spans="1:20" ht="15.75" x14ac:dyDescent="0.25">
      <c r="A25" s="53">
        <v>35</v>
      </c>
      <c r="B25" s="53">
        <v>18.867000000000001</v>
      </c>
      <c r="C25" s="53">
        <v>18.774999999999999</v>
      </c>
      <c r="D25" s="53">
        <v>18.95</v>
      </c>
      <c r="E25" s="53">
        <v>215467</v>
      </c>
      <c r="F25" s="53">
        <v>0.06</v>
      </c>
      <c r="G25" s="53">
        <v>0.05</v>
      </c>
      <c r="H25" s="53">
        <v>7.0000000000000007E-2</v>
      </c>
      <c r="I25" s="54">
        <f t="shared" si="0"/>
        <v>0.06</v>
      </c>
      <c r="J25" s="54">
        <f t="shared" si="1"/>
        <v>8.1649658092773063E-3</v>
      </c>
      <c r="K25" s="53" t="str">
        <f t="shared" si="2"/>
        <v>0.06±0.01</v>
      </c>
      <c r="L25" s="53" t="s">
        <v>134</v>
      </c>
      <c r="M25" s="53" t="s">
        <v>178</v>
      </c>
      <c r="N25" s="78"/>
      <c r="O25" s="56">
        <v>0.06</v>
      </c>
      <c r="P25" s="74"/>
      <c r="Q25" s="53"/>
      <c r="R25" s="44"/>
      <c r="S25" s="44"/>
      <c r="T25" s="44"/>
    </row>
    <row r="26" spans="1:20" ht="15.75" x14ac:dyDescent="0.25">
      <c r="A26" s="53">
        <v>36</v>
      </c>
      <c r="B26" s="53">
        <v>19.263000000000002</v>
      </c>
      <c r="C26" s="53">
        <v>19.158000000000001</v>
      </c>
      <c r="D26" s="53">
        <v>19.425000000000001</v>
      </c>
      <c r="E26" s="53">
        <v>5914564</v>
      </c>
      <c r="F26" s="53">
        <v>1.64</v>
      </c>
      <c r="G26" s="53">
        <v>1.63</v>
      </c>
      <c r="H26" s="53">
        <v>1.65</v>
      </c>
      <c r="I26" s="54">
        <f t="shared" si="0"/>
        <v>1.64</v>
      </c>
      <c r="J26" s="54">
        <f t="shared" si="1"/>
        <v>8.1649658092772682E-3</v>
      </c>
      <c r="K26" s="53" t="str">
        <f t="shared" si="2"/>
        <v>1.64±0.01</v>
      </c>
      <c r="L26" s="53" t="s">
        <v>128</v>
      </c>
      <c r="M26" s="53" t="s">
        <v>84</v>
      </c>
      <c r="N26" s="78"/>
      <c r="O26" s="56">
        <v>1.64</v>
      </c>
      <c r="P26" s="75"/>
      <c r="Q26" s="53"/>
      <c r="R26" s="44"/>
      <c r="S26" s="44"/>
      <c r="T26" s="44"/>
    </row>
    <row r="27" spans="1:20" ht="15.75" x14ac:dyDescent="0.25">
      <c r="A27" s="53">
        <v>38</v>
      </c>
      <c r="B27" s="53">
        <v>19.760000000000002</v>
      </c>
      <c r="C27" s="53">
        <v>19.7</v>
      </c>
      <c r="D27" s="53">
        <v>19.841999999999999</v>
      </c>
      <c r="E27" s="53">
        <v>196793</v>
      </c>
      <c r="F27" s="53">
        <v>0.05</v>
      </c>
      <c r="G27" s="53">
        <v>0.05</v>
      </c>
      <c r="H27" s="53">
        <v>0.05</v>
      </c>
      <c r="I27" s="54">
        <f t="shared" si="0"/>
        <v>5.000000000000001E-2</v>
      </c>
      <c r="J27" s="54">
        <f t="shared" si="1"/>
        <v>6.9388939039072284E-18</v>
      </c>
      <c r="K27" s="53" t="str">
        <f t="shared" si="2"/>
        <v>0.05±0.00</v>
      </c>
      <c r="L27" s="53" t="s">
        <v>138</v>
      </c>
      <c r="M27" s="53" t="s">
        <v>22</v>
      </c>
      <c r="N27" s="78"/>
      <c r="O27" s="56">
        <v>5.000000000000001E-2</v>
      </c>
      <c r="P27" s="74"/>
      <c r="Q27" s="53"/>
      <c r="R27" s="44"/>
      <c r="S27" s="44"/>
      <c r="T27" s="44"/>
    </row>
    <row r="28" spans="1:20" ht="15.75" x14ac:dyDescent="0.25">
      <c r="A28" s="53">
        <v>40</v>
      </c>
      <c r="B28" s="53">
        <v>20.074000000000002</v>
      </c>
      <c r="C28" s="53">
        <v>19.992000000000001</v>
      </c>
      <c r="D28" s="53">
        <v>20.283000000000001</v>
      </c>
      <c r="E28" s="53">
        <v>1293736</v>
      </c>
      <c r="F28" s="53">
        <v>0.36</v>
      </c>
      <c r="G28" s="53">
        <v>0.34</v>
      </c>
      <c r="H28" s="53">
        <v>0.35</v>
      </c>
      <c r="I28" s="54">
        <f t="shared" si="0"/>
        <v>0.34999999999999992</v>
      </c>
      <c r="J28" s="54">
        <f t="shared" si="1"/>
        <v>8.1649658092772439E-3</v>
      </c>
      <c r="K28" s="53" t="str">
        <f t="shared" si="2"/>
        <v>0.35±0.01</v>
      </c>
      <c r="L28" s="53" t="s">
        <v>135</v>
      </c>
      <c r="M28" s="53" t="s">
        <v>114</v>
      </c>
      <c r="N28" s="78"/>
      <c r="O28" s="56">
        <v>0.34999999999999992</v>
      </c>
      <c r="P28" s="75"/>
      <c r="Q28" s="53"/>
      <c r="R28" s="44"/>
      <c r="S28" s="44"/>
      <c r="T28" s="44"/>
    </row>
    <row r="29" spans="1:20" ht="15.75" x14ac:dyDescent="0.25">
      <c r="A29" s="53">
        <v>41</v>
      </c>
      <c r="B29" s="53">
        <v>21.234999999999999</v>
      </c>
      <c r="C29" s="53">
        <v>21.108000000000001</v>
      </c>
      <c r="D29" s="53">
        <v>21.358000000000001</v>
      </c>
      <c r="E29" s="53">
        <v>421075</v>
      </c>
      <c r="F29" s="53">
        <v>0.12</v>
      </c>
      <c r="G29" s="53">
        <v>0.14000000000000001</v>
      </c>
      <c r="H29" s="53">
        <v>0.13</v>
      </c>
      <c r="I29" s="54">
        <f t="shared" si="0"/>
        <v>0.13</v>
      </c>
      <c r="J29" s="54">
        <f t="shared" si="1"/>
        <v>8.1649658092772682E-3</v>
      </c>
      <c r="K29" s="53" t="str">
        <f t="shared" si="2"/>
        <v>0.13±0.01</v>
      </c>
      <c r="L29" s="53" t="s">
        <v>138</v>
      </c>
      <c r="M29" s="53" t="s">
        <v>179</v>
      </c>
      <c r="N29" s="78"/>
      <c r="O29" s="56">
        <v>0.13</v>
      </c>
      <c r="P29" s="74"/>
      <c r="Q29" s="53"/>
      <c r="R29" s="44"/>
      <c r="S29" s="44"/>
      <c r="T29" s="44"/>
    </row>
    <row r="30" spans="1:20" ht="15.75" x14ac:dyDescent="0.25">
      <c r="A30" s="53">
        <v>42</v>
      </c>
      <c r="B30" s="53">
        <v>22.077000000000002</v>
      </c>
      <c r="C30" s="53">
        <v>21.966999999999999</v>
      </c>
      <c r="D30" s="53">
        <v>22.358000000000001</v>
      </c>
      <c r="E30" s="53">
        <v>2992337</v>
      </c>
      <c r="F30" s="53">
        <v>0.83</v>
      </c>
      <c r="G30" s="53">
        <v>0.82</v>
      </c>
      <c r="H30" s="53">
        <v>0.84</v>
      </c>
      <c r="I30" s="54">
        <f t="shared" si="0"/>
        <v>0.83</v>
      </c>
      <c r="J30" s="54">
        <f t="shared" si="1"/>
        <v>8.1649658092772682E-3</v>
      </c>
      <c r="K30" s="53" t="str">
        <f t="shared" si="2"/>
        <v>0.83±0.01</v>
      </c>
      <c r="L30" s="53" t="s">
        <v>136</v>
      </c>
      <c r="M30" s="53" t="s">
        <v>85</v>
      </c>
      <c r="N30" s="78"/>
      <c r="O30" s="56">
        <v>0.83</v>
      </c>
      <c r="P30" s="74"/>
      <c r="Q30" s="53"/>
      <c r="R30" s="8"/>
      <c r="S30" s="8"/>
    </row>
    <row r="31" spans="1:20" ht="15.75" x14ac:dyDescent="0.25">
      <c r="A31" s="53">
        <v>44</v>
      </c>
      <c r="B31" s="53">
        <v>22.449000000000002</v>
      </c>
      <c r="C31" s="53">
        <v>22.317</v>
      </c>
      <c r="D31" s="53">
        <v>22.533000000000001</v>
      </c>
      <c r="E31" s="53">
        <v>158928</v>
      </c>
      <c r="F31" s="53">
        <v>0.04</v>
      </c>
      <c r="G31" s="53">
        <v>0.04</v>
      </c>
      <c r="H31" s="53">
        <v>0.04</v>
      </c>
      <c r="I31" s="54">
        <f t="shared" si="0"/>
        <v>0.04</v>
      </c>
      <c r="J31" s="54">
        <f t="shared" si="1"/>
        <v>0</v>
      </c>
      <c r="K31" s="53" t="str">
        <f t="shared" si="2"/>
        <v>0.04±0.00</v>
      </c>
      <c r="L31" s="53" t="s">
        <v>128</v>
      </c>
      <c r="M31" s="53" t="s">
        <v>180</v>
      </c>
      <c r="N31" s="78"/>
      <c r="O31" s="56">
        <v>0.04</v>
      </c>
      <c r="P31" s="74"/>
      <c r="Q31" s="53"/>
      <c r="R31" s="8"/>
      <c r="S31" s="8"/>
    </row>
    <row r="32" spans="1:20" ht="15.75" x14ac:dyDescent="0.25">
      <c r="A32" s="53">
        <v>47</v>
      </c>
      <c r="B32" s="53">
        <v>23.27</v>
      </c>
      <c r="C32" s="53">
        <v>23.183</v>
      </c>
      <c r="D32" s="53">
        <v>23.417000000000002</v>
      </c>
      <c r="E32" s="53">
        <v>171014</v>
      </c>
      <c r="F32" s="53">
        <v>0.05</v>
      </c>
      <c r="G32" s="53">
        <v>0.05</v>
      </c>
      <c r="H32" s="53">
        <v>0.05</v>
      </c>
      <c r="I32" s="54">
        <f t="shared" si="0"/>
        <v>5.000000000000001E-2</v>
      </c>
      <c r="J32" s="54">
        <f t="shared" si="1"/>
        <v>6.9388939039072284E-18</v>
      </c>
      <c r="K32" s="53" t="str">
        <f t="shared" si="2"/>
        <v>0.05±0.00</v>
      </c>
      <c r="L32" s="53" t="s">
        <v>196</v>
      </c>
      <c r="M32" s="53" t="s">
        <v>23</v>
      </c>
      <c r="N32" s="78"/>
      <c r="O32" s="56">
        <v>5.000000000000001E-2</v>
      </c>
      <c r="P32" s="74"/>
      <c r="Q32" s="53"/>
      <c r="R32" s="8"/>
      <c r="S32" s="8"/>
    </row>
    <row r="33" spans="1:19" ht="15.75" x14ac:dyDescent="0.25">
      <c r="A33" s="53">
        <v>48</v>
      </c>
      <c r="B33" s="53">
        <v>23.498000000000001</v>
      </c>
      <c r="C33" s="53">
        <v>23.425000000000001</v>
      </c>
      <c r="D33" s="53">
        <v>23.6</v>
      </c>
      <c r="E33" s="53">
        <v>288953</v>
      </c>
      <c r="F33" s="53">
        <v>0.08</v>
      </c>
      <c r="G33" s="53">
        <v>0.08</v>
      </c>
      <c r="H33" s="53">
        <v>0.08</v>
      </c>
      <c r="I33" s="54">
        <f t="shared" si="0"/>
        <v>0.08</v>
      </c>
      <c r="J33" s="54">
        <f t="shared" si="1"/>
        <v>0</v>
      </c>
      <c r="K33" s="53" t="str">
        <f t="shared" si="2"/>
        <v>0.08±0.00</v>
      </c>
      <c r="L33" s="53" t="s">
        <v>140</v>
      </c>
      <c r="M33" s="53" t="s">
        <v>39</v>
      </c>
      <c r="N33" s="78"/>
      <c r="O33" s="56">
        <v>0.08</v>
      </c>
      <c r="P33" s="75"/>
      <c r="Q33" s="53"/>
      <c r="R33" s="8"/>
      <c r="S33" s="8"/>
    </row>
    <row r="34" spans="1:19" ht="15.75" x14ac:dyDescent="0.25">
      <c r="A34" s="53">
        <v>50</v>
      </c>
      <c r="B34" s="53">
        <v>24.510999999999999</v>
      </c>
      <c r="C34" s="53">
        <v>24.475000000000001</v>
      </c>
      <c r="D34" s="53">
        <v>24.6</v>
      </c>
      <c r="E34" s="53">
        <v>46032</v>
      </c>
      <c r="F34" s="53">
        <v>0.01</v>
      </c>
      <c r="G34" s="53">
        <v>0.01</v>
      </c>
      <c r="H34" s="53">
        <v>0.01</v>
      </c>
      <c r="I34" s="54">
        <f t="shared" si="0"/>
        <v>0.01</v>
      </c>
      <c r="J34" s="54">
        <f t="shared" si="1"/>
        <v>0</v>
      </c>
      <c r="K34" s="53" t="str">
        <f t="shared" si="2"/>
        <v>0.01±0.00</v>
      </c>
      <c r="L34" s="53" t="s">
        <v>197</v>
      </c>
      <c r="M34" s="53" t="s">
        <v>32</v>
      </c>
      <c r="N34" s="78"/>
      <c r="O34" s="65">
        <v>0.01</v>
      </c>
      <c r="P34" s="75"/>
      <c r="Q34" s="53"/>
      <c r="R34" s="8"/>
      <c r="S34" s="8"/>
    </row>
    <row r="35" spans="1:19" ht="15.75" x14ac:dyDescent="0.25">
      <c r="A35" s="53">
        <v>55</v>
      </c>
      <c r="B35" s="53">
        <v>26.12</v>
      </c>
      <c r="C35" s="53">
        <v>26.033000000000001</v>
      </c>
      <c r="D35" s="53">
        <v>26.225000000000001</v>
      </c>
      <c r="E35" s="53">
        <v>392911</v>
      </c>
      <c r="F35" s="53">
        <v>0.11</v>
      </c>
      <c r="G35" s="53">
        <v>0.1</v>
      </c>
      <c r="H35" s="53">
        <v>0.11</v>
      </c>
      <c r="I35" s="54">
        <f t="shared" si="0"/>
        <v>0.10666666666666667</v>
      </c>
      <c r="J35" s="54">
        <f t="shared" si="1"/>
        <v>4.714045207910314E-3</v>
      </c>
      <c r="K35" s="53" t="str">
        <f t="shared" si="2"/>
        <v>0.11±0.01</v>
      </c>
      <c r="L35" s="53" t="s">
        <v>143</v>
      </c>
      <c r="M35" s="53" t="s">
        <v>148</v>
      </c>
      <c r="N35" s="78"/>
      <c r="O35" s="65">
        <v>0.10666666666666667</v>
      </c>
      <c r="P35" s="75"/>
      <c r="Q35" s="53"/>
      <c r="R35" s="8"/>
      <c r="S35" s="8"/>
    </row>
    <row r="36" spans="1:19" ht="15.75" x14ac:dyDescent="0.25">
      <c r="A36" s="53">
        <v>56</v>
      </c>
      <c r="B36" s="53">
        <v>26.451000000000001</v>
      </c>
      <c r="C36" s="53">
        <v>26.225000000000001</v>
      </c>
      <c r="D36" s="53">
        <v>26.55</v>
      </c>
      <c r="E36" s="53">
        <v>5410935</v>
      </c>
      <c r="F36" s="53">
        <v>1.5</v>
      </c>
      <c r="G36" s="53">
        <v>1.49</v>
      </c>
      <c r="H36" s="53">
        <v>1.51</v>
      </c>
      <c r="I36" s="54">
        <f t="shared" si="0"/>
        <v>1.5</v>
      </c>
      <c r="J36" s="54">
        <f t="shared" si="1"/>
        <v>8.1649658092772682E-3</v>
      </c>
      <c r="K36" s="53" t="str">
        <f t="shared" si="2"/>
        <v>1.50±0.01</v>
      </c>
      <c r="L36" s="53" t="s">
        <v>131</v>
      </c>
      <c r="M36" s="53" t="s">
        <v>86</v>
      </c>
      <c r="N36" s="78"/>
      <c r="O36" s="56">
        <v>1.5</v>
      </c>
      <c r="P36" s="74"/>
      <c r="Q36" s="53"/>
      <c r="R36" s="8"/>
      <c r="S36" s="8"/>
    </row>
    <row r="37" spans="1:19" ht="15.75" x14ac:dyDescent="0.25">
      <c r="A37" s="53">
        <v>57</v>
      </c>
      <c r="B37" s="53">
        <v>26.632000000000001</v>
      </c>
      <c r="C37" s="53">
        <v>26.55</v>
      </c>
      <c r="D37" s="53">
        <v>26.774999999999999</v>
      </c>
      <c r="E37" s="53">
        <v>1791182</v>
      </c>
      <c r="F37" s="53">
        <v>0.5</v>
      </c>
      <c r="G37" s="53">
        <v>0.51</v>
      </c>
      <c r="H37" s="53">
        <v>0.51</v>
      </c>
      <c r="I37" s="54">
        <f t="shared" si="0"/>
        <v>0.50666666666666671</v>
      </c>
      <c r="J37" s="54">
        <f t="shared" si="1"/>
        <v>4.7140452079103209E-3</v>
      </c>
      <c r="K37" s="53" t="str">
        <f t="shared" si="2"/>
        <v>0.51±0.01</v>
      </c>
      <c r="L37" s="53" t="s">
        <v>140</v>
      </c>
      <c r="M37" s="53" t="s">
        <v>87</v>
      </c>
      <c r="N37" s="78"/>
      <c r="O37" s="56">
        <v>0.50666666666666671</v>
      </c>
      <c r="P37" s="74"/>
      <c r="Q37" s="53"/>
      <c r="R37" s="8"/>
      <c r="S37" s="8"/>
    </row>
    <row r="38" spans="1:19" ht="15.75" x14ac:dyDescent="0.25">
      <c r="A38" s="53">
        <v>58</v>
      </c>
      <c r="B38" s="53">
        <v>27.146999999999998</v>
      </c>
      <c r="C38" s="53">
        <v>27.067</v>
      </c>
      <c r="D38" s="53">
        <v>27.242000000000001</v>
      </c>
      <c r="E38" s="53">
        <v>295037</v>
      </c>
      <c r="F38" s="53">
        <v>0.08</v>
      </c>
      <c r="G38" s="53">
        <v>0.08</v>
      </c>
      <c r="H38" s="53">
        <v>0.08</v>
      </c>
      <c r="I38" s="54">
        <f t="shared" si="0"/>
        <v>0.08</v>
      </c>
      <c r="J38" s="54">
        <f t="shared" si="1"/>
        <v>0</v>
      </c>
      <c r="K38" s="53" t="str">
        <f t="shared" si="2"/>
        <v>0.08±0.00</v>
      </c>
      <c r="L38" s="53" t="s">
        <v>140</v>
      </c>
      <c r="M38" s="53" t="s">
        <v>250</v>
      </c>
      <c r="N38" s="78"/>
      <c r="O38" s="56">
        <v>0.08</v>
      </c>
      <c r="P38" s="74"/>
      <c r="Q38" s="53"/>
      <c r="R38" s="8"/>
      <c r="S38" s="8"/>
    </row>
    <row r="39" spans="1:19" ht="15.75" x14ac:dyDescent="0.25">
      <c r="A39" s="53">
        <v>59</v>
      </c>
      <c r="B39" s="53">
        <v>27.576000000000001</v>
      </c>
      <c r="C39" s="53">
        <v>27.533000000000001</v>
      </c>
      <c r="D39" s="53">
        <v>27.641999999999999</v>
      </c>
      <c r="E39" s="53">
        <v>56152</v>
      </c>
      <c r="F39" s="53">
        <v>0.02</v>
      </c>
      <c r="G39" s="53">
        <v>0.02</v>
      </c>
      <c r="H39" s="53">
        <v>0.02</v>
      </c>
      <c r="I39" s="54">
        <f t="shared" si="0"/>
        <v>0.02</v>
      </c>
      <c r="J39" s="54">
        <f t="shared" si="1"/>
        <v>0</v>
      </c>
      <c r="K39" s="53" t="str">
        <f t="shared" si="2"/>
        <v>0.02±0.00</v>
      </c>
      <c r="L39" s="53" t="s">
        <v>132</v>
      </c>
      <c r="M39" s="53" t="s">
        <v>6</v>
      </c>
      <c r="N39" s="78"/>
      <c r="O39" s="56">
        <v>0.02</v>
      </c>
      <c r="P39" s="74"/>
      <c r="Q39" s="53"/>
      <c r="R39" s="8"/>
      <c r="S39" s="8"/>
    </row>
    <row r="40" spans="1:19" ht="15.75" x14ac:dyDescent="0.25">
      <c r="A40" s="53">
        <v>61</v>
      </c>
      <c r="B40" s="53">
        <v>28.010999999999999</v>
      </c>
      <c r="C40" s="53">
        <v>27.841999999999999</v>
      </c>
      <c r="D40" s="53">
        <v>28.125</v>
      </c>
      <c r="E40" s="53">
        <v>916488</v>
      </c>
      <c r="F40" s="53">
        <v>0.25</v>
      </c>
      <c r="G40" s="53">
        <v>0.26</v>
      </c>
      <c r="H40" s="53">
        <v>0.26</v>
      </c>
      <c r="I40" s="54">
        <f t="shared" si="0"/>
        <v>0.25666666666666665</v>
      </c>
      <c r="J40" s="54">
        <f t="shared" si="1"/>
        <v>4.7140452079103209E-3</v>
      </c>
      <c r="K40" s="53" t="str">
        <f>CONCATENATE(TEXT(ROUND(I40,2),"0.00"),"±",TEXT(ROUND(J40,3),"0.00"))</f>
        <v>0.26±0.01</v>
      </c>
      <c r="L40" s="53" t="s">
        <v>131</v>
      </c>
      <c r="M40" s="53" t="s">
        <v>74</v>
      </c>
      <c r="N40" s="78"/>
      <c r="O40" s="56">
        <v>0.25666666666666665</v>
      </c>
      <c r="P40" s="74"/>
      <c r="Q40" s="53"/>
      <c r="R40" s="8"/>
      <c r="S40" s="8"/>
    </row>
    <row r="41" spans="1:19" ht="15.75" x14ac:dyDescent="0.25">
      <c r="A41" s="53">
        <v>62</v>
      </c>
      <c r="B41" s="53">
        <v>28.338000000000001</v>
      </c>
      <c r="C41" s="53">
        <v>28.15</v>
      </c>
      <c r="D41" s="53">
        <v>28.45</v>
      </c>
      <c r="E41" s="53">
        <v>1768874</v>
      </c>
      <c r="F41" s="53">
        <v>0.49</v>
      </c>
      <c r="G41" s="53">
        <v>0.5</v>
      </c>
      <c r="H41" s="53">
        <v>0.48</v>
      </c>
      <c r="I41" s="54">
        <f t="shared" si="0"/>
        <v>0.49</v>
      </c>
      <c r="J41" s="54">
        <f t="shared" si="1"/>
        <v>8.1649658092772682E-3</v>
      </c>
      <c r="K41" s="53" t="str">
        <f t="shared" si="2"/>
        <v>0.49±0.01</v>
      </c>
      <c r="L41" s="53" t="s">
        <v>132</v>
      </c>
      <c r="M41" s="53" t="s">
        <v>107</v>
      </c>
      <c r="N41" s="78"/>
      <c r="O41" s="56">
        <v>0.49</v>
      </c>
      <c r="P41" s="74"/>
      <c r="Q41" s="53"/>
      <c r="R41" s="8"/>
      <c r="S41" s="8"/>
    </row>
    <row r="42" spans="1:19" ht="15.75" x14ac:dyDescent="0.25">
      <c r="A42" s="53">
        <v>64</v>
      </c>
      <c r="B42" s="53">
        <v>29.515999999999998</v>
      </c>
      <c r="C42" s="53">
        <v>29.408000000000001</v>
      </c>
      <c r="D42" s="53">
        <v>29.65</v>
      </c>
      <c r="E42" s="53">
        <v>2646306</v>
      </c>
      <c r="F42" s="53">
        <v>0.73</v>
      </c>
      <c r="G42" s="53">
        <v>0.74</v>
      </c>
      <c r="H42" s="53">
        <v>0.72</v>
      </c>
      <c r="I42" s="54">
        <f t="shared" si="0"/>
        <v>0.73</v>
      </c>
      <c r="J42" s="54">
        <f t="shared" si="1"/>
        <v>8.1649658092772682E-3</v>
      </c>
      <c r="K42" s="53" t="str">
        <f t="shared" si="2"/>
        <v>0.73±0.01</v>
      </c>
      <c r="L42" s="53" t="s">
        <v>132</v>
      </c>
      <c r="M42" s="53" t="s">
        <v>10</v>
      </c>
      <c r="N42" s="78"/>
      <c r="O42" s="56">
        <v>0.73</v>
      </c>
      <c r="P42" s="74"/>
      <c r="Q42" s="53"/>
      <c r="R42" s="8"/>
      <c r="S42" s="8"/>
    </row>
    <row r="43" spans="1:19" ht="15.75" x14ac:dyDescent="0.25">
      <c r="A43" s="53">
        <v>66</v>
      </c>
      <c r="B43" s="53">
        <v>31.013999999999999</v>
      </c>
      <c r="C43" s="53">
        <v>30.925000000000001</v>
      </c>
      <c r="D43" s="53">
        <v>31.117000000000001</v>
      </c>
      <c r="E43" s="53">
        <v>514822</v>
      </c>
      <c r="F43" s="53">
        <v>0.14000000000000001</v>
      </c>
      <c r="G43" s="53">
        <v>0.13</v>
      </c>
      <c r="H43" s="53">
        <v>0.13</v>
      </c>
      <c r="I43" s="54">
        <f t="shared" si="0"/>
        <v>0.13333333333333333</v>
      </c>
      <c r="J43" s="54">
        <f t="shared" si="1"/>
        <v>4.7140452079103209E-3</v>
      </c>
      <c r="K43" s="53" t="str">
        <f t="shared" si="2"/>
        <v>0.13±0.01</v>
      </c>
      <c r="L43" s="53" t="s">
        <v>132</v>
      </c>
      <c r="M43" s="53" t="s">
        <v>33</v>
      </c>
      <c r="N43" s="78"/>
      <c r="O43" s="56">
        <v>0.13333333333333333</v>
      </c>
      <c r="P43" s="75"/>
      <c r="Q43" s="53"/>
      <c r="R43" s="8"/>
      <c r="S43" s="8"/>
    </row>
    <row r="44" spans="1:19" ht="15.75" x14ac:dyDescent="0.25">
      <c r="A44" s="53">
        <v>69</v>
      </c>
      <c r="B44" s="53">
        <v>32.209000000000003</v>
      </c>
      <c r="C44" s="53">
        <v>32.107999999999997</v>
      </c>
      <c r="D44" s="53">
        <v>32.325000000000003</v>
      </c>
      <c r="E44" s="53">
        <v>1935186</v>
      </c>
      <c r="F44" s="53">
        <v>0.54</v>
      </c>
      <c r="G44" s="53">
        <v>0.53</v>
      </c>
      <c r="H44" s="53">
        <v>0.55000000000000004</v>
      </c>
      <c r="I44" s="54">
        <f t="shared" si="0"/>
        <v>0.54</v>
      </c>
      <c r="J44" s="54">
        <f t="shared" si="1"/>
        <v>8.1649658092772682E-3</v>
      </c>
      <c r="K44" s="53" t="str">
        <f t="shared" si="2"/>
        <v>0.54±0.01</v>
      </c>
      <c r="L44" s="53" t="s">
        <v>132</v>
      </c>
      <c r="M44" s="53" t="s">
        <v>115</v>
      </c>
      <c r="N44" s="78"/>
      <c r="O44" s="56">
        <v>0.54</v>
      </c>
      <c r="P44" s="74"/>
      <c r="Q44" s="53"/>
      <c r="R44" s="8"/>
      <c r="S44" s="8"/>
    </row>
    <row r="45" spans="1:19" ht="15.75" x14ac:dyDescent="0.25">
      <c r="A45" s="53">
        <v>72</v>
      </c>
      <c r="B45" s="53">
        <v>32.862000000000002</v>
      </c>
      <c r="C45" s="53">
        <v>32.732999999999997</v>
      </c>
      <c r="D45" s="53">
        <v>32.966999999999999</v>
      </c>
      <c r="E45" s="53">
        <v>648530</v>
      </c>
      <c r="F45" s="53">
        <v>0.18</v>
      </c>
      <c r="G45" s="53">
        <v>0.17</v>
      </c>
      <c r="H45" s="53">
        <v>0.19</v>
      </c>
      <c r="I45" s="54">
        <f t="shared" si="0"/>
        <v>0.18000000000000002</v>
      </c>
      <c r="J45" s="54">
        <f t="shared" si="1"/>
        <v>8.164965809277256E-3</v>
      </c>
      <c r="K45" s="53" t="str">
        <f t="shared" si="2"/>
        <v>0.18±0.01</v>
      </c>
      <c r="L45" s="53" t="s">
        <v>132</v>
      </c>
      <c r="M45" s="53" t="s">
        <v>116</v>
      </c>
      <c r="N45" s="78"/>
      <c r="O45" s="56">
        <v>0.18000000000000002</v>
      </c>
      <c r="P45" s="74"/>
      <c r="Q45" s="53"/>
      <c r="R45" s="8"/>
      <c r="S45" s="8"/>
    </row>
    <row r="46" spans="1:19" ht="15.75" x14ac:dyDescent="0.25">
      <c r="A46" s="53">
        <v>73</v>
      </c>
      <c r="B46" s="53">
        <v>33.04</v>
      </c>
      <c r="C46" s="53">
        <v>32.966999999999999</v>
      </c>
      <c r="D46" s="53">
        <v>33.133000000000003</v>
      </c>
      <c r="E46" s="53">
        <v>315633</v>
      </c>
      <c r="F46" s="53">
        <v>0.09</v>
      </c>
      <c r="G46" s="53">
        <v>0.09</v>
      </c>
      <c r="H46" s="53">
        <v>0.09</v>
      </c>
      <c r="I46" s="54">
        <f t="shared" si="0"/>
        <v>9.0000000000000011E-2</v>
      </c>
      <c r="J46" s="54">
        <f t="shared" si="1"/>
        <v>1.3877787807814457E-17</v>
      </c>
      <c r="K46" s="53" t="str">
        <f t="shared" si="2"/>
        <v>0.09±0.00</v>
      </c>
      <c r="L46" s="53" t="s">
        <v>132</v>
      </c>
      <c r="M46" s="53" t="s">
        <v>25</v>
      </c>
      <c r="N46" s="78"/>
      <c r="O46" s="56">
        <v>9.0000000000000011E-2</v>
      </c>
      <c r="P46" s="74"/>
      <c r="Q46" s="53"/>
      <c r="R46" s="8"/>
      <c r="S46" s="8"/>
    </row>
    <row r="47" spans="1:19" ht="15.75" x14ac:dyDescent="0.25">
      <c r="A47" s="53">
        <v>75</v>
      </c>
      <c r="B47" s="53">
        <v>33.360999999999997</v>
      </c>
      <c r="C47" s="53">
        <v>33.299999999999997</v>
      </c>
      <c r="D47" s="53">
        <v>33.433</v>
      </c>
      <c r="E47" s="53">
        <v>285616</v>
      </c>
      <c r="F47" s="53">
        <v>0.08</v>
      </c>
      <c r="G47" s="53">
        <v>0.08</v>
      </c>
      <c r="H47" s="53">
        <v>0.08</v>
      </c>
      <c r="I47" s="54">
        <f t="shared" si="0"/>
        <v>0.08</v>
      </c>
      <c r="J47" s="54">
        <f t="shared" si="1"/>
        <v>0</v>
      </c>
      <c r="K47" s="53" t="str">
        <f t="shared" si="2"/>
        <v>0.08±0.00</v>
      </c>
      <c r="L47" s="53" t="s">
        <v>132</v>
      </c>
      <c r="M47" s="53" t="s">
        <v>26</v>
      </c>
      <c r="N47" s="78"/>
      <c r="O47" s="56">
        <v>0.08</v>
      </c>
      <c r="P47" s="74"/>
      <c r="Q47" s="53"/>
      <c r="R47" s="8"/>
      <c r="S47" s="8"/>
    </row>
    <row r="48" spans="1:19" ht="15.75" x14ac:dyDescent="0.25">
      <c r="A48" s="53">
        <v>76</v>
      </c>
      <c r="B48" s="53">
        <v>33.619999999999997</v>
      </c>
      <c r="C48" s="53">
        <v>33.433</v>
      </c>
      <c r="D48" s="53">
        <v>33.725000000000001</v>
      </c>
      <c r="E48" s="53">
        <v>560149</v>
      </c>
      <c r="F48" s="53">
        <v>0.16</v>
      </c>
      <c r="G48" s="53">
        <v>0.17</v>
      </c>
      <c r="H48" s="53">
        <v>0.15</v>
      </c>
      <c r="I48" s="54">
        <f t="shared" si="0"/>
        <v>0.16</v>
      </c>
      <c r="J48" s="54">
        <f t="shared" si="1"/>
        <v>8.1649658092772682E-3</v>
      </c>
      <c r="K48" s="53" t="str">
        <f t="shared" si="2"/>
        <v>0.16±0.01</v>
      </c>
      <c r="L48" s="53" t="s">
        <v>132</v>
      </c>
      <c r="M48" s="53" t="s">
        <v>117</v>
      </c>
      <c r="N48" s="78"/>
      <c r="O48" s="56">
        <v>0.16</v>
      </c>
      <c r="P48" s="74"/>
      <c r="Q48" s="53"/>
      <c r="R48" s="8"/>
      <c r="S48" s="8"/>
    </row>
    <row r="49" spans="1:20" ht="15.75" x14ac:dyDescent="0.25">
      <c r="A49" s="53">
        <v>77</v>
      </c>
      <c r="B49" s="53">
        <v>33.999000000000002</v>
      </c>
      <c r="C49" s="53">
        <v>33.9</v>
      </c>
      <c r="D49" s="53">
        <v>34.125</v>
      </c>
      <c r="E49" s="53">
        <v>1512155</v>
      </c>
      <c r="F49" s="53">
        <v>0.42</v>
      </c>
      <c r="G49" s="53">
        <v>0.44</v>
      </c>
      <c r="H49" s="53">
        <v>0.39</v>
      </c>
      <c r="I49" s="54">
        <f t="shared" si="0"/>
        <v>0.41666666666666669</v>
      </c>
      <c r="J49" s="54">
        <f t="shared" si="1"/>
        <v>2.054804667656325E-2</v>
      </c>
      <c r="K49" s="53" t="str">
        <f t="shared" si="2"/>
        <v>0.42±0.02</v>
      </c>
      <c r="L49" s="53" t="s">
        <v>132</v>
      </c>
      <c r="M49" s="53" t="s">
        <v>118</v>
      </c>
      <c r="N49" s="78"/>
      <c r="O49" s="56">
        <v>0.41666666666666669</v>
      </c>
      <c r="P49" s="74"/>
      <c r="Q49" s="53"/>
      <c r="R49" s="8"/>
      <c r="S49" s="8"/>
    </row>
    <row r="50" spans="1:20" ht="15.75" x14ac:dyDescent="0.25">
      <c r="A50" s="53">
        <v>79</v>
      </c>
      <c r="B50" s="53">
        <v>34.594999999999999</v>
      </c>
      <c r="C50" s="53">
        <v>34.517000000000003</v>
      </c>
      <c r="D50" s="53">
        <v>34.692</v>
      </c>
      <c r="E50" s="53">
        <v>78597</v>
      </c>
      <c r="F50" s="53">
        <v>0.02</v>
      </c>
      <c r="G50" s="53">
        <v>0.02</v>
      </c>
      <c r="H50" s="53">
        <v>0.02</v>
      </c>
      <c r="I50" s="54">
        <f t="shared" si="0"/>
        <v>0.02</v>
      </c>
      <c r="J50" s="54">
        <f t="shared" si="1"/>
        <v>0</v>
      </c>
      <c r="K50" s="53" t="str">
        <f t="shared" si="2"/>
        <v>0.02±0.00</v>
      </c>
      <c r="L50" s="53" t="s">
        <v>132</v>
      </c>
      <c r="M50" s="53" t="s">
        <v>34</v>
      </c>
      <c r="N50" s="78"/>
      <c r="O50" s="56">
        <v>0.02</v>
      </c>
      <c r="P50" s="74"/>
      <c r="Q50" s="53"/>
      <c r="R50" s="8"/>
      <c r="S50" s="8"/>
    </row>
    <row r="51" spans="1:20" ht="15.75" x14ac:dyDescent="0.25">
      <c r="A51" s="53">
        <v>80</v>
      </c>
      <c r="B51" s="53">
        <v>35.380000000000003</v>
      </c>
      <c r="C51" s="53">
        <v>35.308</v>
      </c>
      <c r="D51" s="53">
        <v>35.475000000000001</v>
      </c>
      <c r="E51" s="53">
        <v>383087</v>
      </c>
      <c r="F51" s="53">
        <v>0.11</v>
      </c>
      <c r="G51" s="53">
        <v>0.11</v>
      </c>
      <c r="H51" s="53">
        <v>0.11</v>
      </c>
      <c r="I51" s="54">
        <f t="shared" si="0"/>
        <v>0.11</v>
      </c>
      <c r="J51" s="54">
        <f t="shared" si="1"/>
        <v>0</v>
      </c>
      <c r="K51" s="53" t="str">
        <f t="shared" si="2"/>
        <v>0.11±0.00</v>
      </c>
      <c r="L51" s="53" t="s">
        <v>132</v>
      </c>
      <c r="M51" s="53" t="s">
        <v>153</v>
      </c>
      <c r="N51" s="78"/>
      <c r="O51" s="56">
        <v>0.11</v>
      </c>
      <c r="P51" s="74"/>
      <c r="Q51" s="53"/>
      <c r="R51" s="8"/>
      <c r="S51" s="8"/>
    </row>
    <row r="52" spans="1:20" ht="15.75" x14ac:dyDescent="0.25">
      <c r="A52" s="53">
        <v>81</v>
      </c>
      <c r="B52" s="53">
        <v>36.484000000000002</v>
      </c>
      <c r="C52" s="53">
        <v>36.366999999999997</v>
      </c>
      <c r="D52" s="53">
        <v>36.575000000000003</v>
      </c>
      <c r="E52" s="53">
        <v>152651</v>
      </c>
      <c r="F52" s="53">
        <v>0.04</v>
      </c>
      <c r="G52" s="53">
        <v>0.04</v>
      </c>
      <c r="H52" s="53">
        <v>0.04</v>
      </c>
      <c r="I52" s="54">
        <f t="shared" si="0"/>
        <v>0.04</v>
      </c>
      <c r="J52" s="54">
        <f t="shared" si="1"/>
        <v>0</v>
      </c>
      <c r="K52" s="53" t="str">
        <f t="shared" si="2"/>
        <v>0.04±0.00</v>
      </c>
      <c r="L52" s="53" t="s">
        <v>137</v>
      </c>
      <c r="M52" s="53" t="s">
        <v>10</v>
      </c>
      <c r="N52" s="78"/>
      <c r="O52" s="56">
        <v>0.04</v>
      </c>
      <c r="P52" s="74"/>
      <c r="Q52" s="53"/>
      <c r="R52" s="8"/>
      <c r="S52" s="8"/>
    </row>
    <row r="53" spans="1:20" ht="15.75" x14ac:dyDescent="0.25">
      <c r="A53" s="53">
        <v>82</v>
      </c>
      <c r="B53" s="53">
        <v>38.938000000000002</v>
      </c>
      <c r="C53" s="53">
        <v>38.857999999999997</v>
      </c>
      <c r="D53" s="53">
        <v>39.082999999999998</v>
      </c>
      <c r="E53" s="53">
        <v>266884</v>
      </c>
      <c r="F53" s="53">
        <v>7.0000000000000007E-2</v>
      </c>
      <c r="G53" s="53">
        <v>7.0000000000000007E-2</v>
      </c>
      <c r="H53" s="53">
        <v>7.0000000000000007E-2</v>
      </c>
      <c r="I53" s="54">
        <f t="shared" si="0"/>
        <v>7.0000000000000007E-2</v>
      </c>
      <c r="J53" s="54">
        <f t="shared" si="1"/>
        <v>0</v>
      </c>
      <c r="K53" s="53" t="str">
        <f t="shared" si="2"/>
        <v>0.07±0.00</v>
      </c>
      <c r="L53" s="53" t="s">
        <v>133</v>
      </c>
      <c r="M53" s="53" t="s">
        <v>27</v>
      </c>
      <c r="N53" s="78"/>
      <c r="O53" s="56">
        <v>7.0000000000000007E-2</v>
      </c>
      <c r="P53" s="74"/>
      <c r="Q53" s="53"/>
      <c r="R53" s="8"/>
      <c r="S53" s="8"/>
    </row>
    <row r="54" spans="1:20" ht="15.75" x14ac:dyDescent="0.25">
      <c r="A54" s="53">
        <v>83</v>
      </c>
      <c r="B54" s="53">
        <v>39502</v>
      </c>
      <c r="C54" s="53">
        <v>39.424999999999997</v>
      </c>
      <c r="D54" s="53">
        <v>39.6</v>
      </c>
      <c r="E54" s="53">
        <v>254087</v>
      </c>
      <c r="F54" s="53">
        <v>7.0000000000000007E-2</v>
      </c>
      <c r="G54" s="53">
        <v>7.0000000000000007E-2</v>
      </c>
      <c r="H54" s="53">
        <v>7.0000000000000007E-2</v>
      </c>
      <c r="I54" s="54">
        <f t="shared" si="0"/>
        <v>7.0000000000000007E-2</v>
      </c>
      <c r="J54" s="54">
        <f t="shared" si="1"/>
        <v>0</v>
      </c>
      <c r="K54" s="53" t="str">
        <f t="shared" si="2"/>
        <v>0.07±0.00</v>
      </c>
      <c r="L54" s="53" t="s">
        <v>133</v>
      </c>
      <c r="M54" s="53" t="s">
        <v>28</v>
      </c>
      <c r="N54" s="78"/>
      <c r="O54" s="56">
        <v>7.0000000000000007E-2</v>
      </c>
      <c r="P54" s="74"/>
      <c r="Q54" s="53"/>
      <c r="R54" s="8"/>
      <c r="S54" s="8"/>
    </row>
    <row r="55" spans="1:20" ht="15.75" x14ac:dyDescent="0.25">
      <c r="A55" s="53" t="s">
        <v>240</v>
      </c>
      <c r="B55" s="53"/>
      <c r="C55" s="53"/>
      <c r="D55" s="53"/>
      <c r="E55" s="53"/>
      <c r="F55" s="53"/>
      <c r="G55" s="53"/>
      <c r="H55" s="53"/>
      <c r="I55" s="70">
        <v>99.16</v>
      </c>
      <c r="J55" s="54"/>
      <c r="K55" s="53"/>
      <c r="L55" s="53"/>
      <c r="M55" s="54"/>
      <c r="N55" s="70"/>
      <c r="O55" s="70">
        <v>99.16</v>
      </c>
      <c r="P55" s="53"/>
      <c r="Q55" s="53"/>
      <c r="T55" s="45"/>
    </row>
    <row r="56" spans="1:20" ht="15.75" x14ac:dyDescent="0.15">
      <c r="T56" s="45"/>
    </row>
    <row r="57" spans="1:20" ht="15.75" x14ac:dyDescent="0.15">
      <c r="T57" s="45"/>
    </row>
    <row r="58" spans="1:20" ht="15.75" x14ac:dyDescent="0.15">
      <c r="T58" s="45"/>
    </row>
    <row r="59" spans="1:20" ht="15.75" x14ac:dyDescent="0.15">
      <c r="T59" s="45"/>
    </row>
    <row r="60" spans="1:20" ht="15.75" x14ac:dyDescent="0.15">
      <c r="T60" s="45"/>
    </row>
    <row r="61" spans="1:20" ht="15.75" x14ac:dyDescent="0.15">
      <c r="T61" s="45"/>
    </row>
    <row r="62" spans="1:20" ht="15.75" x14ac:dyDescent="0.15">
      <c r="T62" s="45"/>
    </row>
    <row r="63" spans="1:20" ht="15.75" x14ac:dyDescent="0.15">
      <c r="T63" s="45"/>
    </row>
    <row r="64" spans="1:20" ht="15.75" x14ac:dyDescent="0.15">
      <c r="T64" s="45"/>
    </row>
    <row r="65" spans="20:20" ht="15.75" x14ac:dyDescent="0.15">
      <c r="T65" s="45"/>
    </row>
    <row r="66" spans="20:20" ht="15.75" x14ac:dyDescent="0.15">
      <c r="T66" s="45"/>
    </row>
    <row r="67" spans="20:20" ht="15.75" x14ac:dyDescent="0.15">
      <c r="T67" s="45"/>
    </row>
  </sheetData>
  <mergeCells count="1">
    <mergeCell ref="A1:Q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Qin'an(I)</vt:lpstr>
      <vt:lpstr>Dahongpao A(II)</vt:lpstr>
      <vt:lpstr>Dahongpao B(III)</vt:lpstr>
      <vt:lpstr>Dahongpao C(IV)</vt:lpstr>
      <vt:lpstr>Meifengjiao(V)</vt:lpstr>
      <vt:lpstr>Shizitou(VI)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2017-09-28T01:42:56Z</dcterms:modified>
</cp:coreProperties>
</file>